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!!!!!!!!!!!!!!!\Учебные планы 2024-2025\СПО\"/>
    </mc:Choice>
  </mc:AlternateContent>
  <bookViews>
    <workbookView xWindow="0" yWindow="0" windowWidth="28800" windowHeight="11835"/>
  </bookViews>
  <sheets>
    <sheet name="Титул" sheetId="8" r:id="rId1"/>
    <sheet name="График" sheetId="7" r:id="rId2"/>
    <sheet name="План" sheetId="2" r:id="rId3"/>
  </sheets>
  <definedNames>
    <definedName name="_xlnm.Print_Area" localSheetId="0">Титул!$B$3:$AW$31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7" i="2" l="1"/>
  <c r="X86" i="2"/>
  <c r="V85" i="2"/>
  <c r="AB61" i="2"/>
  <c r="AB60" i="2"/>
  <c r="AB54" i="2"/>
  <c r="AB53" i="2"/>
  <c r="AB51" i="2"/>
  <c r="AB40" i="2"/>
  <c r="Z56" i="2"/>
  <c r="Z52" i="2"/>
  <c r="Z45" i="2"/>
  <c r="Z46" i="2"/>
  <c r="Z42" i="2"/>
  <c r="Z68" i="2"/>
  <c r="X58" i="2" l="1"/>
  <c r="X57" i="2"/>
  <c r="X50" i="2"/>
  <c r="X44" i="2"/>
  <c r="X41" i="2"/>
  <c r="X64" i="2"/>
  <c r="X73" i="2"/>
  <c r="X72" i="2"/>
  <c r="X37" i="2"/>
  <c r="V36" i="2"/>
  <c r="V79" i="2"/>
  <c r="V78" i="2"/>
  <c r="V74" i="2"/>
  <c r="V76" i="2"/>
  <c r="V77" i="2"/>
  <c r="V75" i="2"/>
  <c r="J80" i="2"/>
  <c r="J68" i="2"/>
  <c r="B22" i="7"/>
  <c r="BH22" i="7" s="1"/>
  <c r="AQ24" i="7"/>
  <c r="AQ23" i="7"/>
  <c r="J82" i="2"/>
  <c r="L82" i="2"/>
  <c r="D74" i="2"/>
  <c r="C74" i="2"/>
  <c r="AC74" i="2"/>
  <c r="AB74" i="2"/>
  <c r="AA74" i="2"/>
  <c r="Z74" i="2"/>
  <c r="Y74" i="2"/>
  <c r="X74" i="2"/>
  <c r="U74" i="2"/>
  <c r="T74" i="2"/>
  <c r="S74" i="2"/>
  <c r="R74" i="2"/>
  <c r="Q74" i="2"/>
  <c r="P74" i="2"/>
  <c r="O74" i="2"/>
  <c r="N74" i="2"/>
  <c r="M74" i="2"/>
  <c r="K74" i="2"/>
  <c r="F74" i="2"/>
  <c r="E74" i="2"/>
  <c r="L77" i="2"/>
  <c r="J77" i="2" s="1"/>
  <c r="L76" i="2"/>
  <c r="J76" i="2" s="1"/>
  <c r="M67" i="2" l="1"/>
  <c r="L61" i="2"/>
  <c r="J61" i="2" s="1"/>
  <c r="F71" i="2"/>
  <c r="E71" i="2"/>
  <c r="D71" i="2"/>
  <c r="C71" i="2"/>
  <c r="F63" i="2"/>
  <c r="E63" i="2"/>
  <c r="D63" i="2"/>
  <c r="C63" i="2"/>
  <c r="C49" i="2" l="1"/>
  <c r="L38" i="2"/>
  <c r="C43" i="2"/>
  <c r="K23" i="7"/>
  <c r="B23" i="7"/>
  <c r="N25" i="2" l="1"/>
  <c r="N21" i="2"/>
  <c r="N12" i="2"/>
  <c r="O12" i="2"/>
  <c r="O25" i="2"/>
  <c r="O21" i="2"/>
  <c r="M25" i="2"/>
  <c r="M21" i="2"/>
  <c r="M12" i="2"/>
  <c r="O11" i="2" l="1"/>
  <c r="M11" i="2"/>
  <c r="L89" i="2"/>
  <c r="AB89" i="2" s="1"/>
  <c r="J89" i="2" l="1"/>
  <c r="O67" i="2" l="1"/>
  <c r="BE25" i="7" l="1"/>
  <c r="BB25" i="7"/>
  <c r="AY25" i="7"/>
  <c r="AW25" i="7"/>
  <c r="AU25" i="7"/>
  <c r="AO25" i="7"/>
  <c r="AM25" i="7"/>
  <c r="AH25" i="7"/>
  <c r="AF25" i="7"/>
  <c r="Z25" i="7"/>
  <c r="W25" i="7"/>
  <c r="N25" i="7"/>
  <c r="H25" i="7"/>
  <c r="K24" i="7"/>
  <c r="AJ24" i="7"/>
  <c r="D49" i="2" l="1"/>
  <c r="AB49" i="2"/>
  <c r="W49" i="2"/>
  <c r="V49" i="2"/>
  <c r="U49" i="2"/>
  <c r="T49" i="2"/>
  <c r="S49" i="2"/>
  <c r="R49" i="2"/>
  <c r="Q49" i="2"/>
  <c r="P49" i="2"/>
  <c r="O49" i="2"/>
  <c r="N49" i="2"/>
  <c r="M49" i="2"/>
  <c r="K49" i="2"/>
  <c r="F49" i="2"/>
  <c r="E49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AC84" i="2"/>
  <c r="AB84" i="2"/>
  <c r="Z84" i="2"/>
  <c r="X84" i="2"/>
  <c r="V84" i="2"/>
  <c r="U84" i="2"/>
  <c r="T84" i="2"/>
  <c r="S84" i="2"/>
  <c r="R84" i="2"/>
  <c r="Q84" i="2"/>
  <c r="P84" i="2"/>
  <c r="O84" i="2"/>
  <c r="N84" i="2"/>
  <c r="M84" i="2"/>
  <c r="L84" i="2"/>
  <c r="K84" i="2"/>
  <c r="F84" i="2"/>
  <c r="E84" i="2"/>
  <c r="D84" i="2"/>
  <c r="C84" i="2"/>
  <c r="J84" i="2"/>
  <c r="L75" i="2"/>
  <c r="J75" i="2" s="1"/>
  <c r="AC67" i="2"/>
  <c r="AB67" i="2"/>
  <c r="Z67" i="2"/>
  <c r="Y67" i="2"/>
  <c r="X67" i="2"/>
  <c r="W67" i="2"/>
  <c r="V67" i="2"/>
  <c r="U67" i="2"/>
  <c r="T67" i="2"/>
  <c r="S67" i="2"/>
  <c r="R67" i="2"/>
  <c r="Q67" i="2"/>
  <c r="P67" i="2"/>
  <c r="N67" i="2"/>
  <c r="K67" i="2"/>
  <c r="F67" i="2"/>
  <c r="E67" i="2"/>
  <c r="E62" i="2" s="1"/>
  <c r="D67" i="2"/>
  <c r="C67" i="2"/>
  <c r="J74" i="2" l="1"/>
  <c r="L74" i="2"/>
  <c r="C62" i="2"/>
  <c r="D62" i="2"/>
  <c r="F62" i="2"/>
  <c r="C35" i="2"/>
  <c r="N43" i="2"/>
  <c r="F43" i="2"/>
  <c r="E43" i="2"/>
  <c r="D43" i="2"/>
  <c r="L46" i="2"/>
  <c r="J46" i="2" s="1"/>
  <c r="E35" i="2" l="1"/>
  <c r="L41" i="2"/>
  <c r="L72" i="2"/>
  <c r="J72" i="2" l="1"/>
  <c r="AC71" i="2"/>
  <c r="AB71" i="2"/>
  <c r="Z71" i="2"/>
  <c r="X71" i="2"/>
  <c r="W71" i="2"/>
  <c r="V71" i="2"/>
  <c r="U71" i="2"/>
  <c r="T71" i="2"/>
  <c r="S71" i="2"/>
  <c r="R71" i="2"/>
  <c r="Q71" i="2"/>
  <c r="P71" i="2"/>
  <c r="O71" i="2"/>
  <c r="N71" i="2"/>
  <c r="M71" i="2"/>
  <c r="K71" i="2"/>
  <c r="L68" i="2"/>
  <c r="J71" i="2" l="1"/>
  <c r="L71" i="2"/>
  <c r="D35" i="2" l="1"/>
  <c r="F35" i="2"/>
  <c r="AC24" i="7" l="1"/>
  <c r="T24" i="7"/>
  <c r="Q24" i="7"/>
  <c r="E24" i="7" s="1"/>
  <c r="B24" i="7"/>
  <c r="AJ23" i="7"/>
  <c r="AC23" i="7"/>
  <c r="T23" i="7"/>
  <c r="Q23" i="7"/>
  <c r="E23" i="7" s="1"/>
  <c r="AQ22" i="7"/>
  <c r="T22" i="7"/>
  <c r="Q22" i="7"/>
  <c r="K22" i="7"/>
  <c r="B25" i="7" l="1"/>
  <c r="T25" i="7"/>
  <c r="AJ25" i="7"/>
  <c r="E22" i="7"/>
  <c r="K25" i="7"/>
  <c r="Q25" i="7"/>
  <c r="AC25" i="7"/>
  <c r="AQ25" i="7"/>
  <c r="BH23" i="7"/>
  <c r="BH24" i="7"/>
  <c r="R12" i="2"/>
  <c r="S12" i="2"/>
  <c r="T12" i="2"/>
  <c r="U12" i="2"/>
  <c r="W10" i="2"/>
  <c r="X10" i="2"/>
  <c r="Y10" i="2"/>
  <c r="Z10" i="2"/>
  <c r="AA10" i="2"/>
  <c r="AB10" i="2"/>
  <c r="AC10" i="2"/>
  <c r="L32" i="2"/>
  <c r="J32" i="2" s="1"/>
  <c r="L31" i="2"/>
  <c r="J31" i="2" s="1"/>
  <c r="L30" i="2"/>
  <c r="J30" i="2" s="1"/>
  <c r="L29" i="2"/>
  <c r="J29" i="2" s="1"/>
  <c r="U28" i="2"/>
  <c r="T28" i="2"/>
  <c r="S28" i="2"/>
  <c r="R28" i="2"/>
  <c r="Q28" i="2"/>
  <c r="P28" i="2"/>
  <c r="O28" i="2"/>
  <c r="N28" i="2"/>
  <c r="M28" i="2"/>
  <c r="K28" i="2"/>
  <c r="L27" i="2"/>
  <c r="J27" i="2" s="1"/>
  <c r="L26" i="2"/>
  <c r="J26" i="2" s="1"/>
  <c r="T25" i="2"/>
  <c r="R25" i="2"/>
  <c r="Q25" i="2"/>
  <c r="P25" i="2"/>
  <c r="K25" i="2"/>
  <c r="L24" i="2"/>
  <c r="J24" i="2" s="1"/>
  <c r="L23" i="2"/>
  <c r="J23" i="2" s="1"/>
  <c r="L22" i="2"/>
  <c r="J22" i="2" s="1"/>
  <c r="U21" i="2"/>
  <c r="T21" i="2"/>
  <c r="S21" i="2"/>
  <c r="R21" i="2"/>
  <c r="Q21" i="2"/>
  <c r="P21" i="2"/>
  <c r="K21" i="2"/>
  <c r="L20" i="2"/>
  <c r="J20" i="2" s="1"/>
  <c r="L19" i="2"/>
  <c r="J19" i="2" s="1"/>
  <c r="L18" i="2"/>
  <c r="J18" i="2" s="1"/>
  <c r="L17" i="2"/>
  <c r="J17" i="2" s="1"/>
  <c r="L16" i="2"/>
  <c r="J16" i="2" s="1"/>
  <c r="L15" i="2"/>
  <c r="J15" i="2" s="1"/>
  <c r="L14" i="2"/>
  <c r="J14" i="2" s="1"/>
  <c r="L13" i="2"/>
  <c r="J13" i="2" s="1"/>
  <c r="V12" i="2"/>
  <c r="V11" i="2" s="1"/>
  <c r="Q12" i="2"/>
  <c r="Q11" i="2" s="1"/>
  <c r="Q10" i="2" s="1"/>
  <c r="P12" i="2"/>
  <c r="K12" i="2"/>
  <c r="K11" i="2" s="1"/>
  <c r="E25" i="7" l="1"/>
  <c r="BH25" i="7"/>
  <c r="P11" i="2"/>
  <c r="P10" i="2" s="1"/>
  <c r="O10" i="2"/>
  <c r="M10" i="2"/>
  <c r="L21" i="2"/>
  <c r="L25" i="2"/>
  <c r="K10" i="2"/>
  <c r="L12" i="2"/>
  <c r="N11" i="2"/>
  <c r="N10" i="2" s="1"/>
  <c r="T11" i="2"/>
  <c r="T10" i="2" s="1"/>
  <c r="R11" i="2"/>
  <c r="R10" i="2" s="1"/>
  <c r="U11" i="2"/>
  <c r="U10" i="2" s="1"/>
  <c r="S11" i="2"/>
  <c r="S10" i="2" s="1"/>
  <c r="J21" i="2"/>
  <c r="L28" i="2"/>
  <c r="J12" i="2"/>
  <c r="V10" i="2"/>
  <c r="J25" i="2"/>
  <c r="J28" i="2"/>
  <c r="L11" i="2" l="1"/>
  <c r="L10" i="2" s="1"/>
  <c r="J11" i="2"/>
  <c r="R35" i="2"/>
  <c r="S35" i="2"/>
  <c r="T35" i="2"/>
  <c r="U35" i="2"/>
  <c r="W35" i="2"/>
  <c r="Y35" i="2"/>
  <c r="Z35" i="2"/>
  <c r="AA35" i="2"/>
  <c r="AB35" i="2"/>
  <c r="AC35" i="2"/>
  <c r="R43" i="2"/>
  <c r="S43" i="2"/>
  <c r="T43" i="2"/>
  <c r="U43" i="2"/>
  <c r="W43" i="2"/>
  <c r="Y43" i="2"/>
  <c r="Z43" i="2"/>
  <c r="AA43" i="2"/>
  <c r="AC43" i="2"/>
  <c r="R63" i="2"/>
  <c r="R62" i="2" s="1"/>
  <c r="S63" i="2"/>
  <c r="S62" i="2" s="1"/>
  <c r="T63" i="2"/>
  <c r="T62" i="2" s="1"/>
  <c r="U63" i="2"/>
  <c r="U62" i="2" s="1"/>
  <c r="V63" i="2"/>
  <c r="V62" i="2" s="1"/>
  <c r="W63" i="2"/>
  <c r="AB63" i="2"/>
  <c r="AB62" i="2" s="1"/>
  <c r="AC63" i="2"/>
  <c r="AC62" i="2" s="1"/>
  <c r="L67" i="2"/>
  <c r="K63" i="2"/>
  <c r="K62" i="2" s="1"/>
  <c r="M63" i="2"/>
  <c r="M62" i="2" s="1"/>
  <c r="N63" i="2"/>
  <c r="N62" i="2" s="1"/>
  <c r="O63" i="2"/>
  <c r="O62" i="2" s="1"/>
  <c r="P63" i="2"/>
  <c r="P62" i="2" s="1"/>
  <c r="Q63" i="2"/>
  <c r="Q62" i="2" s="1"/>
  <c r="J10" i="2" l="1"/>
  <c r="P48" i="2"/>
  <c r="J67" i="2"/>
  <c r="T48" i="2"/>
  <c r="T34" i="2" s="1"/>
  <c r="T33" i="2" s="1"/>
  <c r="R48" i="2"/>
  <c r="R34" i="2" s="1"/>
  <c r="R33" i="2" s="1"/>
  <c r="Q48" i="2"/>
  <c r="O48" i="2"/>
  <c r="U48" i="2"/>
  <c r="U34" i="2" s="1"/>
  <c r="U33" i="2" s="1"/>
  <c r="S48" i="2"/>
  <c r="AC48" i="2"/>
  <c r="AC34" i="2" s="1"/>
  <c r="AC33" i="2" s="1"/>
  <c r="S34" i="2"/>
  <c r="S33" i="2" s="1"/>
  <c r="K48" i="2"/>
  <c r="W48" i="2"/>
  <c r="W34" i="2" s="1"/>
  <c r="W33" i="2" s="1"/>
  <c r="Y48" i="2"/>
  <c r="Y34" i="2" s="1"/>
  <c r="Y33" i="2" s="1"/>
  <c r="AA48" i="2"/>
  <c r="AA34" i="2" s="1"/>
  <c r="AA33" i="2" s="1"/>
  <c r="N48" i="2"/>
  <c r="M48" i="2"/>
  <c r="AA8" i="2" l="1"/>
  <c r="AA9" i="2"/>
  <c r="AC8" i="2"/>
  <c r="AC9" i="2"/>
  <c r="U8" i="2"/>
  <c r="U9" i="2"/>
  <c r="Y8" i="2"/>
  <c r="Y9" i="2"/>
  <c r="W8" i="2"/>
  <c r="W9" i="2"/>
  <c r="S8" i="2"/>
  <c r="S9" i="2"/>
  <c r="L64" i="2"/>
  <c r="X63" i="2" l="1"/>
  <c r="X62" i="2" s="1"/>
  <c r="J64" i="2"/>
  <c r="L51" i="2"/>
  <c r="L52" i="2"/>
  <c r="L53" i="2"/>
  <c r="L54" i="2"/>
  <c r="L55" i="2"/>
  <c r="X55" i="2" s="1"/>
  <c r="X49" i="2" s="1"/>
  <c r="L56" i="2"/>
  <c r="L57" i="2"/>
  <c r="L58" i="2"/>
  <c r="L59" i="2"/>
  <c r="Z59" i="2" s="1"/>
  <c r="Z49" i="2" s="1"/>
  <c r="L60" i="2"/>
  <c r="L50" i="2"/>
  <c r="L49" i="2" l="1"/>
  <c r="F48" i="2"/>
  <c r="F34" i="2" s="1"/>
  <c r="E48" i="2"/>
  <c r="E34" i="2" s="1"/>
  <c r="J60" i="2"/>
  <c r="J58" i="2"/>
  <c r="J56" i="2"/>
  <c r="J54" i="2"/>
  <c r="J52" i="2"/>
  <c r="J59" i="2"/>
  <c r="J57" i="2"/>
  <c r="J55" i="2"/>
  <c r="J53" i="2"/>
  <c r="J51" i="2"/>
  <c r="V48" i="2"/>
  <c r="K43" i="2"/>
  <c r="M43" i="2"/>
  <c r="O43" i="2"/>
  <c r="P43" i="2"/>
  <c r="Q43" i="2"/>
  <c r="L45" i="2"/>
  <c r="J45" i="2" s="1"/>
  <c r="L44" i="2"/>
  <c r="L47" i="2"/>
  <c r="AB47" i="2" s="1"/>
  <c r="J41" i="2"/>
  <c r="Q35" i="2"/>
  <c r="L37" i="2"/>
  <c r="J38" i="2"/>
  <c r="L39" i="2"/>
  <c r="J39" i="2" s="1"/>
  <c r="L40" i="2"/>
  <c r="L42" i="2"/>
  <c r="J40" i="2" l="1"/>
  <c r="J47" i="2"/>
  <c r="AB43" i="2"/>
  <c r="X48" i="2"/>
  <c r="J42" i="2"/>
  <c r="J37" i="2"/>
  <c r="J44" i="2"/>
  <c r="Q34" i="2"/>
  <c r="Q33" i="2" s="1"/>
  <c r="AB48" i="2"/>
  <c r="L43" i="2"/>
  <c r="J43" i="2" l="1"/>
  <c r="AB34" i="2"/>
  <c r="AB33" i="2" s="1"/>
  <c r="V35" i="2"/>
  <c r="V43" i="2"/>
  <c r="X43" i="2"/>
  <c r="L36" i="2"/>
  <c r="J36" i="2" s="1"/>
  <c r="M35" i="2"/>
  <c r="M34" i="2" s="1"/>
  <c r="M33" i="2" s="1"/>
  <c r="N35" i="2"/>
  <c r="N34" i="2" s="1"/>
  <c r="O35" i="2"/>
  <c r="O34" i="2" s="1"/>
  <c r="O33" i="2" s="1"/>
  <c r="P35" i="2"/>
  <c r="P34" i="2" s="1"/>
  <c r="P33" i="2" s="1"/>
  <c r="V34" i="2" l="1"/>
  <c r="V33" i="2" s="1"/>
  <c r="X35" i="2"/>
  <c r="X34" i="2" s="1"/>
  <c r="X33" i="2" s="1"/>
  <c r="AB8" i="2"/>
  <c r="AB9" i="2"/>
  <c r="L35" i="2"/>
  <c r="J35" i="2"/>
  <c r="V8" i="2" l="1"/>
  <c r="V9" i="2"/>
  <c r="X8" i="2"/>
  <c r="X9" i="2"/>
  <c r="R8" i="2" l="1"/>
  <c r="R9" i="2"/>
  <c r="N9" i="2"/>
  <c r="M9" i="2"/>
  <c r="Q8" i="2"/>
  <c r="Q9" i="2"/>
  <c r="P8" i="2"/>
  <c r="P9" i="2"/>
  <c r="O9" i="2"/>
  <c r="N33" i="2"/>
  <c r="L83" i="2"/>
  <c r="AB83" i="2" s="1"/>
  <c r="J83" i="2"/>
  <c r="L80" i="2"/>
  <c r="AB80" i="2" s="1"/>
  <c r="L81" i="2" l="1"/>
  <c r="AB82" i="2"/>
  <c r="AB81" i="2" s="1"/>
  <c r="J81" i="2"/>
  <c r="O8" i="2"/>
  <c r="M8" i="2"/>
  <c r="N8" i="2"/>
  <c r="T8" i="2"/>
  <c r="T9" i="2"/>
  <c r="K35" i="2" l="1"/>
  <c r="K34" i="2" s="1"/>
  <c r="K33" i="2" s="1"/>
  <c r="J50" i="2"/>
  <c r="J49" i="2" s="1"/>
  <c r="Z63" i="2"/>
  <c r="Z62" i="2" s="1"/>
  <c r="Z48" i="2" l="1"/>
  <c r="Z34" i="2" s="1"/>
  <c r="Z33" i="2" s="1"/>
  <c r="D48" i="2"/>
  <c r="D34" i="2" s="1"/>
  <c r="K8" i="2"/>
  <c r="K9" i="2"/>
  <c r="J63" i="2"/>
  <c r="J62" i="2" s="1"/>
  <c r="L63" i="2"/>
  <c r="L62" i="2" s="1"/>
  <c r="Z9" i="2" l="1"/>
  <c r="L48" i="2"/>
  <c r="L34" i="2" s="1"/>
  <c r="L33" i="2" s="1"/>
  <c r="Z8" i="2"/>
  <c r="C48" i="2"/>
  <c r="C34" i="2" s="1"/>
  <c r="L8" i="2" l="1"/>
  <c r="L9" i="2"/>
  <c r="J48" i="2"/>
  <c r="J34" i="2" s="1"/>
  <c r="J33" i="2" l="1"/>
  <c r="J8" i="2"/>
  <c r="J9" i="2"/>
</calcChain>
</file>

<file path=xl/sharedStrings.xml><?xml version="1.0" encoding="utf-8"?>
<sst xmlns="http://schemas.openxmlformats.org/spreadsheetml/2006/main" count="549" uniqueCount="346">
  <si>
    <t>Индекс</t>
  </si>
  <si>
    <t>Наименование дисциплин</t>
  </si>
  <si>
    <t>Учебная нагрузка обучающихся, ч.</t>
  </si>
  <si>
    <t>1 курс</t>
  </si>
  <si>
    <t>2 курс</t>
  </si>
  <si>
    <t>3 курс</t>
  </si>
  <si>
    <t>Зачеты</t>
  </si>
  <si>
    <t>Зачет с оценкой</t>
  </si>
  <si>
    <t>Всего</t>
  </si>
  <si>
    <t>Русский язык</t>
  </si>
  <si>
    <t>Литература</t>
  </si>
  <si>
    <t>Иностранный язык</t>
  </si>
  <si>
    <t>Физика</t>
  </si>
  <si>
    <t>География</t>
  </si>
  <si>
    <t>Астрономия</t>
  </si>
  <si>
    <t>Физическая культура</t>
  </si>
  <si>
    <t>Основы безопасности жизнедеятельности</t>
  </si>
  <si>
    <t>История</t>
  </si>
  <si>
    <t>Экология Балтийского региона</t>
  </si>
  <si>
    <t>Мировая художественная культура</t>
  </si>
  <si>
    <t>Риторика</t>
  </si>
  <si>
    <t>ФТД</t>
  </si>
  <si>
    <t>Факультативные дисциплины</t>
  </si>
  <si>
    <t>ФТД.01</t>
  </si>
  <si>
    <t>Эффективное поведение в конфликте</t>
  </si>
  <si>
    <t>ФТД.02</t>
  </si>
  <si>
    <t>Консультации</t>
  </si>
  <si>
    <t>Общий гуманитарный и социальноэкономический учебный цикл</t>
  </si>
  <si>
    <t>ОГСЭ.01</t>
  </si>
  <si>
    <t>Основы философии</t>
  </si>
  <si>
    <t>ОГСЭ.02</t>
  </si>
  <si>
    <t>ОГСЭ.03</t>
  </si>
  <si>
    <t>ОГСЭ.04</t>
  </si>
  <si>
    <t>ОГСЭ.05</t>
  </si>
  <si>
    <t>Психология общения</t>
  </si>
  <si>
    <t>ОГСЭ.06</t>
  </si>
  <si>
    <t>Математический и общий естественнонаучный учебный цикл</t>
  </si>
  <si>
    <t>ЕН.01</t>
  </si>
  <si>
    <t>ЕН.02</t>
  </si>
  <si>
    <t>Профессиональный учебный цикл</t>
  </si>
  <si>
    <t>Общепрофессиональные дисциплины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</si>
  <si>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</si>
  <si>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</si>
  <si>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</si>
  <si>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</si>
  <si>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</si>
  <si>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</si>
  <si>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</si>
  <si>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</si>
  <si>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</si>
  <si>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ОП.10</t>
  </si>
  <si>
    <t>ОП.11</t>
  </si>
  <si>
    <t>ОП.12</t>
  </si>
  <si>
    <t>ПМ</t>
  </si>
  <si>
    <t>Профессиональные модули</t>
  </si>
  <si>
    <t>ПМ.01</t>
  </si>
  <si>
    <t>МДК.01.01</t>
  </si>
  <si>
    <t>УП.01</t>
  </si>
  <si>
    <t>Учебная практика</t>
  </si>
  <si>
    <t>ПП.01</t>
  </si>
  <si>
    <t>ПМ.02</t>
  </si>
  <si>
    <t>МДК.02.01</t>
  </si>
  <si>
    <t>УП.02</t>
  </si>
  <si>
    <t>ПП.02</t>
  </si>
  <si>
    <t>ПДП</t>
  </si>
  <si>
    <t>Производственная практика (преддипломная)</t>
  </si>
  <si>
    <t>ГИА</t>
  </si>
  <si>
    <t>Государственная итоговая аттестация</t>
  </si>
  <si>
    <t>ГИА.01</t>
  </si>
  <si>
    <t>Подготовка выпускной квалификационной работы</t>
  </si>
  <si>
    <t>ГИА.02</t>
  </si>
  <si>
    <t>Защита выпускной квалификационной работы</t>
  </si>
  <si>
    <t>УТВЕРЖДАЮ</t>
  </si>
  <si>
    <t>программы подготовки специалистов среднего звена</t>
  </si>
  <si>
    <t>наименование образовательного учреждения (организации)</t>
  </si>
  <si>
    <t>код</t>
  </si>
  <si>
    <t>1 Календарный учебный график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</si>
  <si>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</si>
  <si>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</si>
  <si>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</si>
  <si>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</si>
  <si>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</si>
  <si>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</si>
  <si>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</si>
  <si>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</si>
  <si>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</si>
  <si>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</si>
  <si>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</si>
  <si>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</si>
  <si>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</si>
  <si>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</si>
  <si>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</si>
  <si>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</si>
  <si>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</si>
  <si>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</si>
  <si>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</si>
  <si>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</si>
  <si>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</si>
  <si>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</si>
  <si>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</si>
  <si>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</si>
  <si>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</si>
  <si>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</si>
  <si>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</si>
  <si>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</si>
  <si>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</si>
  <si>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</si>
  <si>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</si>
  <si>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</si>
  <si>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</si>
  <si>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</si>
  <si>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</si>
  <si>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</si>
  <si>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</si>
  <si>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</si>
  <si>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</si>
  <si>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</si>
  <si>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</si>
  <si>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</si>
  <si>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</si>
  <si>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</si>
  <si>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</si>
  <si>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</si>
  <si>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</si>
  <si>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</si>
  <si>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</si>
  <si>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</si>
  <si>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</si>
  <si>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</si>
  <si>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</si>
  <si>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</si>
  <si>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</si>
  <si>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</si>
  <si>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</si>
  <si>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</si>
  <si>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</si>
  <si>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</si>
  <si>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</si>
  <si>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</si>
  <si>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</si>
  <si>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</si>
  <si>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</si>
  <si>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</si>
  <si>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</si>
  <si>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</si>
  <si>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</si>
  <si>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</si>
  <si>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</si>
  <si>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</si>
  <si>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</si>
  <si>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</si>
  <si>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</si>
  <si>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</si>
  <si>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</si>
  <si>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</si>
  <si>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</si>
  <si>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</si>
  <si>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</si>
  <si>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</si>
  <si>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</si>
  <si>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</si>
  <si>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</si>
  <si>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</si>
  <si>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</si>
  <si>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</si>
  <si>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</si>
  <si>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</si>
  <si>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</si>
  <si>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</si>
  <si>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</si>
  <si>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</si>
  <si>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</si>
  <si>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</si>
  <si>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</si>
  <si>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II</t>
  </si>
  <si>
    <t>III</t>
  </si>
  <si>
    <t>К</t>
  </si>
  <si>
    <t>У</t>
  </si>
  <si>
    <t>ПС</t>
  </si>
  <si>
    <t>Д</t>
  </si>
  <si>
    <t>Г</t>
  </si>
  <si>
    <t>⁼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</si>
  <si>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</si>
  <si>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</si>
  <si>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</si>
  <si>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</si>
  <si>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Каникулы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</si>
  <si>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</si>
  <si>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</si>
  <si>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</si>
  <si>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</si>
  <si>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</si>
  <si>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</si>
  <si>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</si>
  <si>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Формы промежуточной аттестации</t>
  </si>
  <si>
    <t>Объем образовательной нагрузки</t>
  </si>
  <si>
    <t>Самостоятельная учебная работа (вкл. инд. проект)</t>
  </si>
  <si>
    <t>Всего учебных занятий</t>
  </si>
  <si>
    <t xml:space="preserve">в т.ч. по учебным дисциплинам и МДК </t>
  </si>
  <si>
    <t>Лекции</t>
  </si>
  <si>
    <t>Лабораторные, практические</t>
  </si>
  <si>
    <t>Курсовые работы</t>
  </si>
  <si>
    <t>Часы</t>
  </si>
  <si>
    <t>Форма отчетности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</si>
  <si>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</si>
  <si>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</si>
  <si>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</si>
  <si>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</si>
  <si>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</si>
  <si>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</si>
  <si>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Всего по ОПОП с факультативами</t>
  </si>
  <si>
    <t>Всего по ОПОП без факультативов</t>
  </si>
  <si>
    <t>Общеобразовательный цикл с факультативами</t>
  </si>
  <si>
    <t>Общеобразовательный цикл без факультативов</t>
  </si>
  <si>
    <t>ООЦ.00</t>
  </si>
  <si>
    <t>ООЦ.01</t>
  </si>
  <si>
    <t>ООЦ.02</t>
  </si>
  <si>
    <t>ООЦ.03</t>
  </si>
  <si>
    <t>ООЦ.04</t>
  </si>
  <si>
    <t>ООЦ.05</t>
  </si>
  <si>
    <t>ООЦ.06</t>
  </si>
  <si>
    <t>ООЦ.07</t>
  </si>
  <si>
    <t>ООЦ.08</t>
  </si>
  <si>
    <t>ООЦ.10</t>
  </si>
  <si>
    <t>ООЦ.11</t>
  </si>
  <si>
    <t>Экзамен</t>
  </si>
  <si>
    <t>зач с оц</t>
  </si>
  <si>
    <t>Всего по ППССЗ</t>
  </si>
  <si>
    <t>ОГСЭ.00</t>
  </si>
  <si>
    <t>ЕН.00</t>
  </si>
  <si>
    <t>ОП.00</t>
  </si>
  <si>
    <t>П.00</t>
  </si>
  <si>
    <t>Нагрузка на дисциплины и МДК</t>
  </si>
  <si>
    <t>Во взаимодействии с преподавателем</t>
  </si>
  <si>
    <t>ОГСЭ.07</t>
  </si>
  <si>
    <t>Русский язык и культура речи</t>
  </si>
  <si>
    <t>ЕН.03</t>
  </si>
  <si>
    <t>Общие обязательные дисциплины</t>
  </si>
  <si>
    <t>ЭКЗ</t>
  </si>
  <si>
    <t>Математика (углубленный уровень)</t>
  </si>
  <si>
    <t>зачет</t>
  </si>
  <si>
    <t>Дисциплины по выбору из обязательных предметых областей</t>
  </si>
  <si>
    <t>ООЦ.9</t>
  </si>
  <si>
    <t>Информатика (углубленный уровень)</t>
  </si>
  <si>
    <t>Дополнительные учебные дисциплины</t>
  </si>
  <si>
    <t>ООЦ.12</t>
  </si>
  <si>
    <t>Естествознание (химия, биология)</t>
  </si>
  <si>
    <t>ООЦ.13</t>
  </si>
  <si>
    <t>ФТД.03</t>
  </si>
  <si>
    <t>ФТД.04</t>
  </si>
  <si>
    <t>специальность среднего профессионального образования</t>
  </si>
  <si>
    <t>Программа подготовки:    базовая подготовка</t>
  </si>
  <si>
    <t>Уровень образования, необходимый для приема на обучение:    основное общее образование</t>
  </si>
  <si>
    <t>Год начала подготовки</t>
  </si>
  <si>
    <t>Форма обучения:  очная</t>
  </si>
  <si>
    <t>Федеральный государственный образовательный стандарт СПО</t>
  </si>
  <si>
    <t>Согласовано:</t>
  </si>
  <si>
    <t>РАБОЧИЙ УЧЕБНЫЙ ПЛАН</t>
  </si>
  <si>
    <t>29 - 30</t>
  </si>
  <si>
    <t>1 - 5</t>
  </si>
  <si>
    <t>ПА</t>
  </si>
  <si>
    <t>ПД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</si>
  <si>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</si>
  <si>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</si>
  <si>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</si>
  <si>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</si>
  <si>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</si>
  <si>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</si>
  <si>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</si>
  <si>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</si>
  <si>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</si>
  <si>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>=</t>
  </si>
  <si>
    <t xml:space="preserve">   Неделя отсутствует</t>
  </si>
  <si>
    <t>Максимальная учебная нагрузка</t>
  </si>
  <si>
    <t>Обязательная учебная нагрузка</t>
  </si>
  <si>
    <t>Обязательная часть</t>
  </si>
  <si>
    <t>Вариативная часть</t>
  </si>
  <si>
    <t>Всего по ППССЗ с факультативами</t>
  </si>
  <si>
    <t>Физическая культура/ Адаптивная физическая культура</t>
  </si>
  <si>
    <t>Автономная некоммерческая профессиональная образовательная организация  "Калининградский колледж управления"</t>
  </si>
  <si>
    <t>План одобрен Учебно-методическим советом колледжа</t>
  </si>
  <si>
    <t xml:space="preserve">Директор </t>
  </si>
  <si>
    <t>Руководитель ОПОП</t>
  </si>
  <si>
    <t xml:space="preserve">Начальник учебно-методического управления                                                                                    </t>
  </si>
  <si>
    <t xml:space="preserve">                                                          наименование специальности</t>
  </si>
  <si>
    <t>Обществознание (вкл. экономику и право)</t>
  </si>
  <si>
    <t>Экологические основы природопользования</t>
  </si>
  <si>
    <t>Безопасность жизнедеятельности</t>
  </si>
  <si>
    <t>ПМ.03</t>
  </si>
  <si>
    <t>МДК.03.01</t>
  </si>
  <si>
    <t>ПМ.04</t>
  </si>
  <si>
    <t>МДК.04.01</t>
  </si>
  <si>
    <t>УП.04</t>
  </si>
  <si>
    <t>ПП.03</t>
  </si>
  <si>
    <t>ЕН.04</t>
  </si>
  <si>
    <t>Основы исследовательской деятельности</t>
  </si>
  <si>
    <t>Основы социологии и политологии</t>
  </si>
  <si>
    <t>Документационное обеспечение управления</t>
  </si>
  <si>
    <t>Э</t>
  </si>
  <si>
    <t>Элективные дисциплины</t>
  </si>
  <si>
    <t>Э.1</t>
  </si>
  <si>
    <t>Технологии бережливого производства</t>
  </si>
  <si>
    <t>2 недели</t>
  </si>
  <si>
    <t>4 недели</t>
  </si>
  <si>
    <t>1 неделя</t>
  </si>
  <si>
    <t>3 недели</t>
  </si>
  <si>
    <t>42.02.02</t>
  </si>
  <si>
    <t>Издательское дело</t>
  </si>
  <si>
    <t>Квалификация: специалист издательского дела</t>
  </si>
  <si>
    <t>Срок обучения:   2 года 10 месяцев</t>
  </si>
  <si>
    <t>Утвержден Приказом Минобрнауки РФ от 12 мая 2014   № 511 (в ред. от 13.07.2021)</t>
  </si>
  <si>
    <t>Прикладная математика</t>
  </si>
  <si>
    <t>Информационные технологии в профессиональной деятельности</t>
  </si>
  <si>
    <t>Информационные технологии в издательском деле</t>
  </si>
  <si>
    <t>Технология производства печатных и электронных средств информации</t>
  </si>
  <si>
    <t>Материаловедение</t>
  </si>
  <si>
    <t>Правовое обеспечение профессиональной деятельности</t>
  </si>
  <si>
    <t>МДК.04.02</t>
  </si>
  <si>
    <t>ПП.04</t>
  </si>
  <si>
    <t>Корректура</t>
  </si>
  <si>
    <t>Технология комплексной работы с текстом</t>
  </si>
  <si>
    <t>Художественно-техническое редактирование изданий</t>
  </si>
  <si>
    <t>Создание оригинал-макета</t>
  </si>
  <si>
    <t>Управление и организация деятельности производственного подразделения</t>
  </si>
  <si>
    <t>Менеджмент производственного подразделения</t>
  </si>
  <si>
    <t>МДК.04.03</t>
  </si>
  <si>
    <t>Документационное обеспечение деятельности организации</t>
  </si>
  <si>
    <t>Организация и технология работы с конфиденциальными документами</t>
  </si>
  <si>
    <t>Организация и нормативно-правовые основы архивного дела</t>
  </si>
  <si>
    <t>Производственная практика</t>
  </si>
  <si>
    <t>5 недель</t>
  </si>
  <si>
    <t>Основы редактирования</t>
  </si>
  <si>
    <t>История книжного дела</t>
  </si>
  <si>
    <t>История литературно-издательского процесса</t>
  </si>
  <si>
    <t>Основы технологии издательско-полиграфического производства</t>
  </si>
  <si>
    <t>Общая и специальная библиография</t>
  </si>
  <si>
    <t>Выполнение работ по профессии 21299 "Делопроизводитель"</t>
  </si>
  <si>
    <t>Цветоведение</t>
  </si>
  <si>
    <t>Архивное дело</t>
  </si>
  <si>
    <t>Основы предпринимательства</t>
  </si>
  <si>
    <t>Основы экономики</t>
  </si>
  <si>
    <t>3-5</t>
  </si>
  <si>
    <t>зач соц</t>
  </si>
  <si>
    <t>_x000D_
О.А. Давыдова</t>
  </si>
  <si>
    <t>"15" февраля 2024 г.</t>
  </si>
  <si>
    <t>Протокол № 64 от 15.02.2024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</si>
</sst>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ahoma"/>
      <family val="2"/>
      <charset val="204"/>
    </font>
    <font>
      <i/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7"/>
      <color indexed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color indexed="8"/>
      <name val="Tahoma"/>
      <family val="2"/>
      <charset val="1"/>
    </font>
    <font>
      <sz val="9"/>
      <color indexed="8"/>
      <name val="Tahoma"/>
      <family val="2"/>
      <charset val="1"/>
    </font>
    <font>
      <sz val="16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i/>
      <sz val="12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1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20" fillId="0" borderId="0"/>
    <xf numFmtId="0" fontId="21" fillId="0" borderId="0"/>
  </cellStyleXfs>
  <cellXfs count="410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" fontId="4" fillId="0" borderId="7" xfId="0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7" xfId="1" applyNumberFormat="1" applyFont="1" applyFill="1" applyBorder="1" applyAlignment="1" applyProtection="1">
      <alignment horizontal="left" vertical="center" wrapText="1"/>
      <protection locked="0"/>
    </xf>
    <xf numFmtId="1" fontId="5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7" xfId="1" applyNumberFormat="1" applyFont="1" applyBorder="1" applyAlignment="1" applyProtection="1">
      <alignment horizontal="center" vertical="center" textRotation="90"/>
      <protection locked="0"/>
    </xf>
    <xf numFmtId="0" fontId="1" fillId="0" borderId="7" xfId="1" applyNumberFormat="1" applyFont="1" applyBorder="1" applyAlignment="1" applyProtection="1">
      <alignment horizontal="left" vertical="center" textRotation="90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1" fillId="0" borderId="0" xfId="1" applyFont="1" applyFill="1" applyAlignment="1" applyProtection="1">
      <alignment horizontal="left" vertical="center"/>
      <protection locked="0"/>
    </xf>
    <xf numFmtId="0" fontId="1" fillId="0" borderId="0" xfId="1" applyFont="1" applyFill="1" applyAlignment="1" applyProtection="1">
      <alignment horizontal="center" vertical="center"/>
      <protection locked="0"/>
    </xf>
    <xf numFmtId="0" fontId="1" fillId="0" borderId="0" xfId="1" applyFill="1"/>
    <xf numFmtId="0" fontId="8" fillId="3" borderId="9" xfId="2" applyNumberFormat="1" applyFont="1" applyFill="1" applyBorder="1" applyAlignment="1" applyProtection="1">
      <alignment horizontal="left" vertical="center"/>
      <protection locked="0"/>
    </xf>
    <xf numFmtId="0" fontId="8" fillId="0" borderId="0" xfId="1" applyFont="1"/>
    <xf numFmtId="0" fontId="8" fillId="3" borderId="0" xfId="1" applyFont="1" applyFill="1" applyBorder="1" applyAlignment="1" applyProtection="1">
      <alignment horizontal="left" vertical="center"/>
      <protection locked="0"/>
    </xf>
    <xf numFmtId="0" fontId="8" fillId="3" borderId="0" xfId="1" applyNumberFormat="1" applyFont="1" applyFill="1" applyBorder="1" applyAlignment="1" applyProtection="1">
      <alignment vertical="center"/>
      <protection locked="0"/>
    </xf>
    <xf numFmtId="0" fontId="8" fillId="3" borderId="0" xfId="1" applyFont="1" applyFill="1" applyBorder="1" applyAlignment="1" applyProtection="1">
      <alignment horizontal="center" vertical="center"/>
      <protection locked="0"/>
    </xf>
    <xf numFmtId="0" fontId="8" fillId="3" borderId="0" xfId="1" applyNumberFormat="1" applyFont="1" applyFill="1" applyBorder="1" applyAlignment="1" applyProtection="1">
      <alignment vertical="top" wrapText="1"/>
      <protection locked="0"/>
    </xf>
    <xf numFmtId="0" fontId="15" fillId="3" borderId="0" xfId="1" applyFont="1" applyFill="1" applyBorder="1" applyAlignment="1" applyProtection="1">
      <alignment vertical="center"/>
      <protection locked="0"/>
    </xf>
    <xf numFmtId="0" fontId="5" fillId="0" borderId="7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17" fillId="0" borderId="7" xfId="0" applyFont="1" applyFill="1" applyBorder="1" applyAlignment="1">
      <alignment horizontal="center" vertical="center"/>
    </xf>
    <xf numFmtId="1" fontId="17" fillId="0" borderId="7" xfId="0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2" fillId="0" borderId="7" xfId="0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1" fontId="5" fillId="0" borderId="0" xfId="0" applyNumberFormat="1" applyFont="1" applyFill="1" applyBorder="1" applyAlignment="1">
      <alignment horizontal="center" vertical="center"/>
    </xf>
    <xf numFmtId="0" fontId="4" fillId="0" borderId="7" xfId="0" applyFont="1" applyFill="1" applyBorder="1"/>
    <xf numFmtId="0" fontId="13" fillId="0" borderId="7" xfId="1" applyNumberFormat="1" applyFont="1" applyFill="1" applyBorder="1" applyAlignment="1" applyProtection="1">
      <alignment horizontal="center" vertical="center"/>
      <protection locked="0"/>
    </xf>
    <xf numFmtId="0" fontId="13" fillId="2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7" xfId="0" applyFont="1" applyFill="1" applyBorder="1"/>
    <xf numFmtId="0" fontId="19" fillId="0" borderId="0" xfId="0" applyFont="1" applyFill="1" applyBorder="1"/>
    <xf numFmtId="0" fontId="19" fillId="0" borderId="0" xfId="0" applyFont="1" applyFill="1"/>
    <xf numFmtId="0" fontId="19" fillId="0" borderId="0" xfId="0" applyFont="1" applyFill="1" applyBorder="1" applyAlignment="1">
      <alignment horizontal="center" vertical="center"/>
    </xf>
    <xf numFmtId="1" fontId="19" fillId="0" borderId="0" xfId="0" applyNumberFormat="1" applyFont="1" applyFill="1" applyBorder="1" applyAlignment="1">
      <alignment horizontal="center" vertical="center"/>
    </xf>
    <xf numFmtId="0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6" xfId="1" applyNumberFormat="1" applyFont="1" applyFill="1" applyBorder="1" applyAlignment="1" applyProtection="1">
      <alignment horizontal="center" vertical="center"/>
      <protection locked="0"/>
    </xf>
    <xf numFmtId="0" fontId="2" fillId="5" borderId="7" xfId="1" applyNumberFormat="1" applyFont="1" applyFill="1" applyBorder="1" applyAlignment="1" applyProtection="1">
      <alignment horizontal="center" vertical="center"/>
      <protection locked="0"/>
    </xf>
    <xf numFmtId="0" fontId="2" fillId="5" borderId="7" xfId="1" applyNumberFormat="1" applyFont="1" applyFill="1" applyBorder="1" applyAlignment="1" applyProtection="1">
      <alignment horizontal="center" vertical="center" wrapText="1"/>
      <protection locked="0"/>
    </xf>
    <xf numFmtId="1" fontId="2" fillId="5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6" xfId="1" applyNumberFormat="1" applyFont="1" applyFill="1" applyBorder="1" applyAlignment="1" applyProtection="1">
      <alignment horizontal="center" vertical="center"/>
      <protection locked="0"/>
    </xf>
    <xf numFmtId="0" fontId="2" fillId="6" borderId="7" xfId="1" applyNumberFormat="1" applyFont="1" applyFill="1" applyBorder="1" applyAlignment="1" applyProtection="1">
      <alignment horizontal="center" vertical="center"/>
      <protection locked="0"/>
    </xf>
    <xf numFmtId="0" fontId="2" fillId="6" borderId="7" xfId="1" applyNumberFormat="1" applyFont="1" applyFill="1" applyBorder="1" applyAlignment="1" applyProtection="1">
      <alignment horizontal="center" vertical="center" wrapText="1"/>
      <protection locked="0"/>
    </xf>
    <xf numFmtId="1" fontId="2" fillId="6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8" borderId="6" xfId="1" applyNumberFormat="1" applyFont="1" applyFill="1" applyBorder="1" applyAlignment="1" applyProtection="1">
      <alignment horizontal="center" vertical="center"/>
      <protection locked="0"/>
    </xf>
    <xf numFmtId="0" fontId="2" fillId="8" borderId="7" xfId="1" applyNumberFormat="1" applyFont="1" applyFill="1" applyBorder="1" applyAlignment="1" applyProtection="1">
      <alignment horizontal="center" vertical="center"/>
      <protection locked="0"/>
    </xf>
    <xf numFmtId="0" fontId="2" fillId="8" borderId="7" xfId="1" applyNumberFormat="1" applyFont="1" applyFill="1" applyBorder="1" applyAlignment="1" applyProtection="1">
      <alignment horizontal="center" vertical="center" wrapText="1"/>
      <protection locked="0"/>
    </xf>
    <xf numFmtId="0" fontId="5" fillId="9" borderId="6" xfId="1" applyNumberFormat="1" applyFont="1" applyFill="1" applyBorder="1" applyAlignment="1" applyProtection="1">
      <alignment horizontal="center" vertical="center"/>
      <protection locked="0"/>
    </xf>
    <xf numFmtId="0" fontId="5" fillId="9" borderId="7" xfId="1" applyNumberFormat="1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19" fillId="11" borderId="7" xfId="1" applyNumberFormat="1" applyFont="1" applyFill="1" applyBorder="1" applyAlignment="1" applyProtection="1">
      <alignment horizontal="center" vertical="center"/>
      <protection locked="0"/>
    </xf>
    <xf numFmtId="0" fontId="19" fillId="11" borderId="7" xfId="0" applyFont="1" applyFill="1" applyBorder="1" applyAlignment="1">
      <alignment horizontal="center" vertical="center"/>
    </xf>
    <xf numFmtId="1" fontId="19" fillId="11" borderId="11" xfId="0" applyNumberFormat="1" applyFont="1" applyFill="1" applyBorder="1" applyAlignment="1">
      <alignment horizontal="center" vertical="center"/>
    </xf>
    <xf numFmtId="0" fontId="2" fillId="10" borderId="7" xfId="1" applyNumberFormat="1" applyFont="1" applyFill="1" applyBorder="1" applyAlignment="1" applyProtection="1">
      <alignment horizontal="center" vertical="center"/>
      <protection locked="0"/>
    </xf>
    <xf numFmtId="0" fontId="4" fillId="10" borderId="7" xfId="0" applyFont="1" applyFill="1" applyBorder="1" applyAlignment="1">
      <alignment horizontal="center" vertical="center"/>
    </xf>
    <xf numFmtId="1" fontId="2" fillId="10" borderId="7" xfId="1" applyNumberFormat="1" applyFont="1" applyFill="1" applyBorder="1" applyAlignment="1" applyProtection="1">
      <alignment horizontal="center" vertical="center" wrapText="1"/>
    </xf>
    <xf numFmtId="0" fontId="4" fillId="10" borderId="11" xfId="0" applyFont="1" applyFill="1" applyBorder="1" applyAlignment="1">
      <alignment horizontal="center" vertical="center"/>
    </xf>
    <xf numFmtId="1" fontId="4" fillId="10" borderId="7" xfId="0" applyNumberFormat="1" applyFont="1" applyFill="1" applyBorder="1" applyAlignment="1">
      <alignment horizontal="center" vertical="center"/>
    </xf>
    <xf numFmtId="0" fontId="2" fillId="12" borderId="7" xfId="1" applyNumberFormat="1" applyFont="1" applyFill="1" applyBorder="1" applyAlignment="1" applyProtection="1">
      <alignment horizontal="center" vertical="center"/>
      <protection locked="0"/>
    </xf>
    <xf numFmtId="0" fontId="4" fillId="12" borderId="7" xfId="0" applyFont="1" applyFill="1" applyBorder="1" applyAlignment="1">
      <alignment horizontal="center" vertical="center"/>
    </xf>
    <xf numFmtId="1" fontId="4" fillId="12" borderId="7" xfId="0" applyNumberFormat="1" applyFont="1" applyFill="1" applyBorder="1" applyAlignment="1">
      <alignment horizontal="center" vertical="center"/>
    </xf>
    <xf numFmtId="0" fontId="2" fillId="11" borderId="7" xfId="1" applyNumberFormat="1" applyFont="1" applyFill="1" applyBorder="1" applyAlignment="1" applyProtection="1">
      <alignment horizontal="center" vertical="center" wrapText="1"/>
      <protection locked="0"/>
    </xf>
    <xf numFmtId="0" fontId="4" fillId="11" borderId="7" xfId="0" applyFont="1" applyFill="1" applyBorder="1" applyAlignment="1">
      <alignment horizontal="center" vertical="center"/>
    </xf>
    <xf numFmtId="1" fontId="4" fillId="11" borderId="7" xfId="0" applyNumberFormat="1" applyFont="1" applyFill="1" applyBorder="1" applyAlignment="1">
      <alignment horizontal="center" vertical="center"/>
    </xf>
    <xf numFmtId="0" fontId="2" fillId="13" borderId="7" xfId="1" applyNumberFormat="1" applyFont="1" applyFill="1" applyBorder="1" applyAlignment="1" applyProtection="1">
      <alignment horizontal="center" vertical="center"/>
      <protection locked="0"/>
    </xf>
    <xf numFmtId="0" fontId="4" fillId="13" borderId="7" xfId="0" applyFont="1" applyFill="1" applyBorder="1" applyAlignment="1">
      <alignment horizontal="center" vertical="center"/>
    </xf>
    <xf numFmtId="1" fontId="4" fillId="13" borderId="7" xfId="0" applyNumberFormat="1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4" fillId="4" borderId="7" xfId="0" applyFont="1" applyFill="1" applyBorder="1"/>
    <xf numFmtId="0" fontId="15" fillId="3" borderId="0" xfId="1" applyFont="1" applyFill="1" applyBorder="1" applyAlignment="1" applyProtection="1">
      <alignment horizontal="left" vertical="top"/>
      <protection locked="0"/>
    </xf>
    <xf numFmtId="0" fontId="5" fillId="12" borderId="6" xfId="0" applyFont="1" applyFill="1" applyBorder="1" applyAlignment="1">
      <alignment horizontal="center" vertical="center"/>
    </xf>
    <xf numFmtId="0" fontId="5" fillId="12" borderId="7" xfId="0" applyFont="1" applyFill="1" applyBorder="1" applyAlignment="1">
      <alignment horizontal="center" vertical="center"/>
    </xf>
    <xf numFmtId="0" fontId="5" fillId="12" borderId="7" xfId="1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" fontId="5" fillId="0" borderId="7" xfId="1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12" borderId="7" xfId="0" applyFont="1" applyFill="1" applyBorder="1"/>
    <xf numFmtId="0" fontId="5" fillId="12" borderId="7" xfId="1" applyNumberFormat="1" applyFont="1" applyFill="1" applyBorder="1" applyAlignment="1" applyProtection="1">
      <alignment horizontal="center" vertical="center"/>
      <protection locked="0"/>
    </xf>
    <xf numFmtId="0" fontId="18" fillId="0" borderId="7" xfId="0" applyFont="1" applyFill="1" applyBorder="1"/>
    <xf numFmtId="1" fontId="5" fillId="12" borderId="7" xfId="0" applyNumberFormat="1" applyFont="1" applyFill="1" applyBorder="1" applyAlignment="1">
      <alignment horizontal="center" vertical="center"/>
    </xf>
    <xf numFmtId="0" fontId="4" fillId="12" borderId="7" xfId="0" applyFont="1" applyFill="1" applyBorder="1"/>
    <xf numFmtId="0" fontId="2" fillId="12" borderId="7" xfId="0" applyFont="1" applyFill="1" applyBorder="1" applyAlignment="1">
      <alignment horizontal="center" vertical="center"/>
    </xf>
    <xf numFmtId="1" fontId="2" fillId="12" borderId="7" xfId="0" applyNumberFormat="1" applyFont="1" applyFill="1" applyBorder="1" applyAlignment="1">
      <alignment horizontal="center" vertical="center"/>
    </xf>
    <xf numFmtId="0" fontId="10" fillId="3" borderId="0" xfId="2" applyFont="1" applyFill="1" applyBorder="1" applyAlignment="1" applyProtection="1">
      <alignment wrapText="1"/>
      <protection locked="0"/>
    </xf>
    <xf numFmtId="0" fontId="8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8" fillId="3" borderId="0" xfId="2" applyFont="1" applyFill="1" applyBorder="1" applyAlignment="1" applyProtection="1">
      <alignment horizontal="left" vertical="center"/>
      <protection locked="0"/>
    </xf>
    <xf numFmtId="0" fontId="8" fillId="0" borderId="0" xfId="1" applyFont="1" applyAlignment="1"/>
    <xf numFmtId="0" fontId="10" fillId="3" borderId="0" xfId="2" applyFont="1" applyFill="1" applyBorder="1" applyAlignment="1" applyProtection="1">
      <alignment vertical="center"/>
      <protection locked="0"/>
    </xf>
    <xf numFmtId="0" fontId="8" fillId="0" borderId="0" xfId="1" applyFont="1" applyBorder="1"/>
    <xf numFmtId="0" fontId="10" fillId="3" borderId="0" xfId="1" applyFont="1" applyFill="1" applyBorder="1" applyAlignment="1" applyProtection="1">
      <alignment vertical="top"/>
      <protection locked="0"/>
    </xf>
    <xf numFmtId="0" fontId="10" fillId="3" borderId="0" xfId="1" applyFont="1" applyFill="1" applyBorder="1" applyAlignment="1" applyProtection="1">
      <alignment vertical="center"/>
      <protection locked="0"/>
    </xf>
    <xf numFmtId="0" fontId="10" fillId="3" borderId="0" xfId="1" applyNumberFormat="1" applyFont="1" applyFill="1" applyBorder="1" applyAlignment="1" applyProtection="1">
      <protection locked="0"/>
    </xf>
    <xf numFmtId="0" fontId="8" fillId="3" borderId="0" xfId="1" applyNumberFormat="1" applyFont="1" applyFill="1" applyBorder="1" applyAlignment="1" applyProtection="1">
      <alignment vertical="top"/>
      <protection locked="0"/>
    </xf>
    <xf numFmtId="0" fontId="10" fillId="3" borderId="0" xfId="1" applyNumberFormat="1" applyFont="1" applyFill="1" applyBorder="1" applyAlignment="1" applyProtection="1">
      <alignment wrapText="1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23" fillId="0" borderId="0" xfId="0" applyFont="1"/>
    <xf numFmtId="0" fontId="1" fillId="0" borderId="7" xfId="1" applyNumberFormat="1" applyFont="1" applyBorder="1" applyAlignment="1" applyProtection="1">
      <alignment horizontal="center" vertical="center"/>
      <protection locked="0"/>
    </xf>
    <xf numFmtId="0" fontId="1" fillId="0" borderId="0" xfId="1" applyBorder="1"/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0" xfId="1"/>
    <xf numFmtId="0" fontId="1" fillId="0" borderId="0" xfId="1" applyNumberFormat="1" applyFont="1" applyBorder="1" applyAlignment="1" applyProtection="1">
      <alignment horizontal="center" vertical="center"/>
      <protection locked="0"/>
    </xf>
    <xf numFmtId="0" fontId="12" fillId="0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49" fontId="1" fillId="0" borderId="7" xfId="1" applyNumberFormat="1" applyFont="1" applyBorder="1" applyAlignment="1" applyProtection="1">
      <alignment vertical="center" textRotation="90"/>
      <protection locked="0"/>
    </xf>
    <xf numFmtId="0" fontId="1" fillId="3" borderId="11" xfId="1" applyNumberFormat="1" applyFont="1" applyFill="1" applyBorder="1" applyAlignment="1" applyProtection="1">
      <alignment horizontal="center" vertical="center"/>
      <protection locked="0"/>
    </xf>
    <xf numFmtId="0" fontId="1" fillId="3" borderId="11" xfId="1" applyNumberFormat="1" applyFont="1" applyFill="1" applyBorder="1" applyAlignment="1" applyProtection="1">
      <alignment horizontal="left" vertical="center"/>
      <protection locked="0"/>
    </xf>
    <xf numFmtId="0" fontId="12" fillId="0" borderId="1" xfId="1" applyNumberFormat="1" applyFont="1" applyFill="1" applyBorder="1" applyAlignment="1" applyProtection="1">
      <alignment horizontal="center" vertical="center"/>
      <protection locked="0"/>
    </xf>
    <xf numFmtId="0" fontId="13" fillId="0" borderId="2" xfId="1" applyNumberFormat="1" applyFont="1" applyFill="1" applyBorder="1" applyAlignment="1" applyProtection="1">
      <alignment horizontal="center" vertical="center"/>
      <protection locked="0"/>
    </xf>
    <xf numFmtId="0" fontId="13" fillId="14" borderId="2" xfId="1" applyNumberFormat="1" applyFont="1" applyFill="1" applyBorder="1" applyAlignment="1" applyProtection="1">
      <alignment horizontal="center" vertical="center"/>
      <protection locked="0"/>
    </xf>
    <xf numFmtId="0" fontId="13" fillId="5" borderId="20" xfId="1" applyNumberFormat="1" applyFont="1" applyFill="1" applyBorder="1" applyAlignment="1" applyProtection="1">
      <alignment horizontal="center" vertical="center"/>
      <protection locked="0"/>
    </xf>
    <xf numFmtId="0" fontId="13" fillId="14" borderId="23" xfId="1" applyNumberFormat="1" applyFont="1" applyFill="1" applyBorder="1" applyAlignment="1" applyProtection="1">
      <alignment horizontal="center" vertical="center"/>
      <protection locked="0"/>
    </xf>
    <xf numFmtId="0" fontId="12" fillId="0" borderId="6" xfId="1" applyNumberFormat="1" applyFont="1" applyFill="1" applyBorder="1" applyAlignment="1" applyProtection="1">
      <alignment horizontal="center" vertical="center"/>
      <protection locked="0"/>
    </xf>
    <xf numFmtId="0" fontId="13" fillId="14" borderId="7" xfId="1" applyNumberFormat="1" applyFont="1" applyFill="1" applyBorder="1" applyAlignment="1" applyProtection="1">
      <alignment horizontal="center" vertical="center"/>
      <protection locked="0"/>
    </xf>
    <xf numFmtId="0" fontId="13" fillId="9" borderId="7" xfId="1" applyNumberFormat="1" applyFont="1" applyFill="1" applyBorder="1" applyAlignment="1" applyProtection="1">
      <alignment horizontal="center" vertical="center"/>
      <protection locked="0"/>
    </xf>
    <xf numFmtId="0" fontId="13" fillId="15" borderId="7" xfId="1" applyNumberFormat="1" applyFont="1" applyFill="1" applyBorder="1" applyAlignment="1" applyProtection="1">
      <alignment horizontal="center" vertical="center"/>
      <protection locked="0"/>
    </xf>
    <xf numFmtId="49" fontId="1" fillId="16" borderId="27" xfId="1" applyNumberFormat="1" applyFont="1" applyFill="1" applyBorder="1" applyAlignment="1" applyProtection="1">
      <alignment horizontal="center" vertical="center"/>
      <protection locked="0"/>
    </xf>
    <xf numFmtId="49" fontId="1" fillId="16" borderId="28" xfId="1" applyNumberFormat="1" applyFont="1" applyFill="1" applyBorder="1" applyAlignment="1" applyProtection="1">
      <alignment horizontal="center" vertical="center"/>
      <protection locked="0"/>
    </xf>
    <xf numFmtId="0" fontId="1" fillId="0" borderId="15" xfId="1" applyNumberFormat="1" applyFont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left" vertical="top" wrapText="1"/>
      <protection locked="0"/>
    </xf>
    <xf numFmtId="0" fontId="13" fillId="0" borderId="0" xfId="1" applyNumberFormat="1" applyFont="1" applyFill="1" applyBorder="1" applyAlignment="1" applyProtection="1">
      <alignment horizontal="center" vertical="center"/>
      <protection locked="0"/>
    </xf>
    <xf numFmtId="49" fontId="1" fillId="16" borderId="15" xfId="1" applyNumberFormat="1" applyFont="1" applyFill="1" applyBorder="1" applyAlignment="1" applyProtection="1">
      <alignment horizontal="center" vertical="center"/>
      <protection locked="0"/>
    </xf>
    <xf numFmtId="49" fontId="1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>
      <alignment horizontal="left" vertical="center"/>
    </xf>
    <xf numFmtId="0" fontId="5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left"/>
    </xf>
    <xf numFmtId="0" fontId="4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2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31" xfId="1" applyNumberFormat="1" applyFont="1" applyFill="1" applyBorder="1" applyAlignment="1" applyProtection="1">
      <alignment horizontal="left" vertical="center" wrapText="1"/>
      <protection locked="0"/>
    </xf>
    <xf numFmtId="0" fontId="2" fillId="5" borderId="31" xfId="1" applyNumberFormat="1" applyFont="1" applyFill="1" applyBorder="1" applyAlignment="1" applyProtection="1">
      <alignment horizontal="left" vertical="center" wrapText="1"/>
      <protection locked="0"/>
    </xf>
    <xf numFmtId="0" fontId="2" fillId="8" borderId="31" xfId="1" applyNumberFormat="1" applyFont="1" applyFill="1" applyBorder="1" applyAlignment="1" applyProtection="1">
      <alignment horizontal="left" vertical="center" wrapText="1"/>
      <protection locked="0"/>
    </xf>
    <xf numFmtId="0" fontId="2" fillId="9" borderId="31" xfId="1" applyNumberFormat="1" applyFont="1" applyFill="1" applyBorder="1" applyAlignment="1" applyProtection="1">
      <alignment horizontal="left" vertical="center" wrapText="1"/>
      <protection locked="0"/>
    </xf>
    <xf numFmtId="0" fontId="5" fillId="12" borderId="31" xfId="0" applyFont="1" applyFill="1" applyBorder="1" applyAlignment="1">
      <alignment horizontal="center" vertical="center"/>
    </xf>
    <xf numFmtId="0" fontId="5" fillId="0" borderId="31" xfId="1" applyNumberFormat="1" applyFont="1" applyFill="1" applyBorder="1" applyAlignment="1" applyProtection="1">
      <alignment horizontal="left" vertical="center" wrapText="1"/>
      <protection locked="0"/>
    </xf>
    <xf numFmtId="0" fontId="5" fillId="12" borderId="31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left" vertical="center"/>
    </xf>
    <xf numFmtId="0" fontId="6" fillId="11" borderId="31" xfId="1" applyNumberFormat="1" applyFont="1" applyFill="1" applyBorder="1" applyAlignment="1" applyProtection="1">
      <alignment horizontal="center" vertical="center" wrapText="1"/>
      <protection locked="0"/>
    </xf>
    <xf numFmtId="0" fontId="2" fillId="10" borderId="3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1" xfId="1" applyNumberFormat="1" applyFont="1" applyFill="1" applyBorder="1" applyAlignment="1" applyProtection="1">
      <alignment horizontal="left" vertical="center" wrapText="1"/>
      <protection locked="0"/>
    </xf>
    <xf numFmtId="0" fontId="2" fillId="12" borderId="31" xfId="1" applyNumberFormat="1" applyFont="1" applyFill="1" applyBorder="1" applyAlignment="1" applyProtection="1">
      <alignment horizontal="left" vertical="center" wrapText="1"/>
      <protection locked="0"/>
    </xf>
    <xf numFmtId="0" fontId="2" fillId="13" borderId="31" xfId="1" applyNumberFormat="1" applyFont="1" applyFill="1" applyBorder="1" applyAlignment="1" applyProtection="1">
      <alignment horizontal="left" vertical="center" wrapText="1"/>
      <protection locked="0"/>
    </xf>
    <xf numFmtId="0" fontId="2" fillId="7" borderId="31" xfId="1" applyNumberFormat="1" applyFont="1" applyFill="1" applyBorder="1" applyAlignment="1" applyProtection="1">
      <alignment horizontal="left" vertical="center" wrapText="1"/>
      <protection locked="0"/>
    </xf>
    <xf numFmtId="0" fontId="2" fillId="4" borderId="31" xfId="1" applyNumberFormat="1" applyFont="1" applyFill="1" applyBorder="1" applyAlignment="1" applyProtection="1">
      <alignment horizontal="left" vertical="center" wrapText="1"/>
      <protection locked="0"/>
    </xf>
    <xf numFmtId="0" fontId="2" fillId="11" borderId="3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31" xfId="0" applyFont="1" applyFill="1" applyBorder="1" applyAlignment="1">
      <alignment horizontal="left"/>
    </xf>
    <xf numFmtId="0" fontId="4" fillId="0" borderId="31" xfId="0" applyFont="1" applyFill="1" applyBorder="1" applyAlignment="1">
      <alignment horizontal="left" vertical="center"/>
    </xf>
    <xf numFmtId="0" fontId="2" fillId="6" borderId="30" xfId="1" applyNumberFormat="1" applyFont="1" applyFill="1" applyBorder="1" applyAlignment="1" applyProtection="1">
      <alignment horizontal="center" vertical="center"/>
      <protection locked="0"/>
    </xf>
    <xf numFmtId="0" fontId="2" fillId="5" borderId="30" xfId="1" applyNumberFormat="1" applyFont="1" applyFill="1" applyBorder="1" applyAlignment="1" applyProtection="1">
      <alignment horizontal="center" vertical="center"/>
      <protection locked="0"/>
    </xf>
    <xf numFmtId="0" fontId="2" fillId="8" borderId="30" xfId="1" applyNumberFormat="1" applyFont="1" applyFill="1" applyBorder="1" applyAlignment="1" applyProtection="1">
      <alignment horizontal="center" vertical="center"/>
      <protection locked="0"/>
    </xf>
    <xf numFmtId="0" fontId="5" fillId="9" borderId="30" xfId="1" applyNumberFormat="1" applyFont="1" applyFill="1" applyBorder="1" applyAlignment="1">
      <alignment horizontal="center" vertical="center"/>
    </xf>
    <xf numFmtId="0" fontId="5" fillId="12" borderId="30" xfId="1" applyNumberFormat="1" applyFont="1" applyFill="1" applyBorder="1" applyAlignment="1">
      <alignment horizontal="center" vertical="center"/>
    </xf>
    <xf numFmtId="0" fontId="5" fillId="0" borderId="30" xfId="1" applyNumberFormat="1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 vertical="center"/>
    </xf>
    <xf numFmtId="0" fontId="5" fillId="12" borderId="30" xfId="0" applyFont="1" applyFill="1" applyBorder="1"/>
    <xf numFmtId="0" fontId="5" fillId="0" borderId="30" xfId="0" applyFont="1" applyFill="1" applyBorder="1"/>
    <xf numFmtId="0" fontId="19" fillId="11" borderId="30" xfId="0" applyFont="1" applyFill="1" applyBorder="1" applyAlignment="1">
      <alignment horizontal="center" vertical="center"/>
    </xf>
    <xf numFmtId="0" fontId="4" fillId="10" borderId="3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12" borderId="30" xfId="0" applyFont="1" applyFill="1" applyBorder="1" applyAlignment="1">
      <alignment horizontal="center" vertical="center"/>
    </xf>
    <xf numFmtId="0" fontId="4" fillId="13" borderId="30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11" borderId="30" xfId="0" applyFont="1" applyFill="1" applyBorder="1" applyAlignment="1">
      <alignment horizontal="center" vertical="center"/>
    </xf>
    <xf numFmtId="0" fontId="2" fillId="0" borderId="4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1" applyNumberFormat="1" applyFont="1" applyFill="1" applyBorder="1" applyAlignment="1" applyProtection="1">
      <alignment horizontal="left" vertical="center" wrapText="1"/>
      <protection locked="0"/>
    </xf>
    <xf numFmtId="0" fontId="5" fillId="0" borderId="42" xfId="1" applyNumberFormat="1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/>
    </xf>
    <xf numFmtId="0" fontId="19" fillId="11" borderId="6" xfId="0" applyFont="1" applyFill="1" applyBorder="1" applyAlignment="1">
      <alignment horizontal="center" vertical="center"/>
    </xf>
    <xf numFmtId="0" fontId="19" fillId="11" borderId="42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42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4" fillId="12" borderId="42" xfId="0" applyFont="1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/>
    </xf>
    <xf numFmtId="0" fontId="4" fillId="13" borderId="42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4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4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/>
    </xf>
    <xf numFmtId="0" fontId="4" fillId="0" borderId="42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2" fillId="6" borderId="45" xfId="1" applyNumberFormat="1" applyFont="1" applyFill="1" applyBorder="1" applyAlignment="1" applyProtection="1">
      <alignment horizontal="center" vertical="center"/>
      <protection locked="0"/>
    </xf>
    <xf numFmtId="0" fontId="2" fillId="5" borderId="45" xfId="1" applyNumberFormat="1" applyFont="1" applyFill="1" applyBorder="1" applyAlignment="1" applyProtection="1">
      <alignment horizontal="center" vertical="center"/>
      <protection locked="0"/>
    </xf>
    <xf numFmtId="0" fontId="2" fillId="8" borderId="45" xfId="1" applyNumberFormat="1" applyFont="1" applyFill="1" applyBorder="1" applyAlignment="1" applyProtection="1">
      <alignment horizontal="center" vertical="center"/>
      <protection locked="0"/>
    </xf>
    <xf numFmtId="0" fontId="5" fillId="9" borderId="6" xfId="1" applyNumberFormat="1" applyFont="1" applyFill="1" applyBorder="1" applyAlignment="1">
      <alignment horizontal="center" vertical="center"/>
    </xf>
    <xf numFmtId="0" fontId="5" fillId="9" borderId="45" xfId="1" applyNumberFormat="1" applyFont="1" applyFill="1" applyBorder="1" applyAlignment="1">
      <alignment horizontal="center" vertical="center"/>
    </xf>
    <xf numFmtId="0" fontId="5" fillId="12" borderId="6" xfId="1" applyNumberFormat="1" applyFont="1" applyFill="1" applyBorder="1" applyAlignment="1">
      <alignment horizontal="center" vertical="center"/>
    </xf>
    <xf numFmtId="0" fontId="5" fillId="12" borderId="45" xfId="1" applyNumberFormat="1" applyFont="1" applyFill="1" applyBorder="1" applyAlignment="1">
      <alignment horizontal="center" vertical="center"/>
    </xf>
    <xf numFmtId="0" fontId="5" fillId="12" borderId="6" xfId="0" applyFont="1" applyFill="1" applyBorder="1"/>
    <xf numFmtId="0" fontId="5" fillId="12" borderId="45" xfId="0" applyFont="1" applyFill="1" applyBorder="1"/>
    <xf numFmtId="1" fontId="2" fillId="12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12" borderId="7" xfId="1" applyNumberFormat="1" applyFont="1" applyFill="1" applyBorder="1" applyAlignment="1" applyProtection="1">
      <alignment horizontal="center" vertical="center" wrapText="1"/>
      <protection locked="0"/>
    </xf>
    <xf numFmtId="1" fontId="5" fillId="12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12" borderId="42" xfId="1" applyNumberFormat="1" applyFont="1" applyFill="1" applyBorder="1" applyAlignment="1" applyProtection="1">
      <alignment horizontal="center" vertical="center" wrapText="1"/>
      <protection locked="0"/>
    </xf>
    <xf numFmtId="1" fontId="4" fillId="10" borderId="6" xfId="0" applyNumberFormat="1" applyFont="1" applyFill="1" applyBorder="1" applyAlignment="1">
      <alignment horizontal="center" vertical="center"/>
    </xf>
    <xf numFmtId="0" fontId="10" fillId="3" borderId="0" xfId="2" applyFont="1" applyFill="1" applyBorder="1" applyAlignment="1" applyProtection="1">
      <alignment horizontal="left" wrapText="1"/>
      <protection locked="0"/>
    </xf>
    <xf numFmtId="0" fontId="10" fillId="3" borderId="0" xfId="2" applyFont="1" applyFill="1" applyBorder="1" applyAlignment="1" applyProtection="1">
      <alignment horizontal="right" wrapText="1"/>
      <protection locked="0"/>
    </xf>
    <xf numFmtId="0" fontId="10" fillId="3" borderId="0" xfId="2" applyFont="1" applyFill="1" applyBorder="1" applyAlignment="1" applyProtection="1">
      <protection locked="0"/>
    </xf>
    <xf numFmtId="0" fontId="1" fillId="0" borderId="7" xfId="1" applyNumberFormat="1" applyFont="1" applyFill="1" applyBorder="1" applyAlignment="1" applyProtection="1">
      <alignment horizontal="center" vertical="center"/>
      <protection locked="0"/>
    </xf>
    <xf numFmtId="0" fontId="5" fillId="10" borderId="7" xfId="0" applyFont="1" applyFill="1" applyBorder="1" applyAlignment="1">
      <alignment horizontal="center" vertical="center"/>
    </xf>
    <xf numFmtId="0" fontId="2" fillId="10" borderId="7" xfId="1" applyNumberFormat="1" applyFont="1" applyFill="1" applyBorder="1" applyAlignment="1" applyProtection="1">
      <alignment horizontal="center" vertical="center" wrapText="1"/>
      <protection locked="0"/>
    </xf>
    <xf numFmtId="0" fontId="4" fillId="10" borderId="31" xfId="0" applyFont="1" applyFill="1" applyBorder="1" applyAlignment="1">
      <alignment horizontal="left"/>
    </xf>
    <xf numFmtId="0" fontId="4" fillId="10" borderId="6" xfId="0" applyFont="1" applyFill="1" applyBorder="1" applyAlignment="1">
      <alignment horizontal="left"/>
    </xf>
    <xf numFmtId="0" fontId="4" fillId="10" borderId="7" xfId="0" applyFont="1" applyFill="1" applyBorder="1" applyAlignment="1">
      <alignment horizontal="left"/>
    </xf>
    <xf numFmtId="0" fontId="5" fillId="10" borderId="7" xfId="0" applyFont="1" applyFill="1" applyBorder="1" applyAlignment="1">
      <alignment horizontal="left"/>
    </xf>
    <xf numFmtId="0" fontId="4" fillId="10" borderId="42" xfId="0" applyFont="1" applyFill="1" applyBorder="1" applyAlignment="1">
      <alignment horizontal="left"/>
    </xf>
    <xf numFmtId="0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46" xfId="1" applyNumberFormat="1" applyFont="1" applyFill="1" applyBorder="1" applyAlignment="1" applyProtection="1">
      <alignment horizontal="center" vertical="center"/>
      <protection locked="0"/>
    </xf>
    <xf numFmtId="0" fontId="13" fillId="0" borderId="47" xfId="1" applyNumberFormat="1" applyFont="1" applyFill="1" applyBorder="1" applyAlignment="1" applyProtection="1">
      <alignment horizontal="center" vertical="center"/>
      <protection locked="0"/>
    </xf>
    <xf numFmtId="0" fontId="13" fillId="9" borderId="47" xfId="1" applyNumberFormat="1" applyFont="1" applyFill="1" applyBorder="1" applyAlignment="1" applyProtection="1">
      <alignment horizontal="center" vertical="center"/>
      <protection locked="0"/>
    </xf>
    <xf numFmtId="0" fontId="13" fillId="5" borderId="47" xfId="1" applyNumberFormat="1" applyFont="1" applyFill="1" applyBorder="1" applyAlignment="1" applyProtection="1">
      <alignment horizontal="center" vertical="center"/>
      <protection locked="0"/>
    </xf>
    <xf numFmtId="0" fontId="13" fillId="14" borderId="47" xfId="1" applyNumberFormat="1" applyFont="1" applyFill="1" applyBorder="1" applyAlignment="1" applyProtection="1">
      <alignment horizontal="center" vertical="center"/>
      <protection locked="0"/>
    </xf>
    <xf numFmtId="0" fontId="1" fillId="0" borderId="47" xfId="1" applyFill="1" applyBorder="1" applyAlignment="1">
      <alignment horizontal="center"/>
    </xf>
    <xf numFmtId="0" fontId="13" fillId="2" borderId="47" xfId="1" applyNumberFormat="1" applyFont="1" applyFill="1" applyBorder="1" applyAlignment="1" applyProtection="1">
      <alignment horizontal="center" vertical="center"/>
      <protection locked="0"/>
    </xf>
    <xf numFmtId="0" fontId="13" fillId="5" borderId="7" xfId="1" applyNumberFormat="1" applyFont="1" applyFill="1" applyBorder="1" applyAlignment="1" applyProtection="1">
      <alignment horizontal="center" vertical="center"/>
      <protection locked="0"/>
    </xf>
    <xf numFmtId="0" fontId="13" fillId="14" borderId="42" xfId="1" applyNumberFormat="1" applyFont="1" applyFill="1" applyBorder="1" applyAlignment="1" applyProtection="1">
      <alignment horizontal="center" vertical="center"/>
      <protection locked="0"/>
    </xf>
    <xf numFmtId="49" fontId="1" fillId="16" borderId="49" xfId="1" applyNumberFormat="1" applyFont="1" applyFill="1" applyBorder="1" applyAlignment="1" applyProtection="1">
      <alignment horizontal="center" vertical="center"/>
      <protection locked="0"/>
    </xf>
    <xf numFmtId="0" fontId="13" fillId="17" borderId="47" xfId="1" applyNumberFormat="1" applyFont="1" applyFill="1" applyBorder="1" applyAlignment="1" applyProtection="1">
      <alignment horizontal="center" vertical="center"/>
      <protection locked="0"/>
    </xf>
    <xf numFmtId="0" fontId="13" fillId="17" borderId="7" xfId="1" applyNumberFormat="1" applyFont="1" applyFill="1" applyBorder="1" applyAlignment="1" applyProtection="1">
      <alignment horizontal="center" vertical="center"/>
      <protection locked="0"/>
    </xf>
    <xf numFmtId="0" fontId="13" fillId="12" borderId="47" xfId="1" applyNumberFormat="1" applyFont="1" applyFill="1" applyBorder="1" applyAlignment="1" applyProtection="1">
      <alignment horizontal="center" vertical="center"/>
      <protection locked="0"/>
    </xf>
    <xf numFmtId="0" fontId="13" fillId="12" borderId="48" xfId="1" applyNumberFormat="1" applyFont="1" applyFill="1" applyBorder="1" applyAlignment="1" applyProtection="1">
      <alignment horizontal="center" vertical="center"/>
      <protection locked="0"/>
    </xf>
    <xf numFmtId="0" fontId="13" fillId="12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42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7" xfId="1" applyNumberFormat="1" applyFont="1" applyFill="1" applyBorder="1" applyAlignment="1" applyProtection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center" vertical="center"/>
    </xf>
    <xf numFmtId="0" fontId="5" fillId="0" borderId="4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44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13" fillId="14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1" fillId="3" borderId="24" xfId="1" applyNumberFormat="1" applyFont="1" applyFill="1" applyBorder="1" applyAlignment="1" applyProtection="1">
      <alignment horizontal="center" vertical="center"/>
      <protection locked="0"/>
    </xf>
    <xf numFmtId="0" fontId="13" fillId="0" borderId="13" xfId="1" applyNumberFormat="1" applyFont="1" applyFill="1" applyBorder="1" applyAlignment="1" applyProtection="1">
      <alignment horizontal="center" vertical="center"/>
      <protection locked="0"/>
    </xf>
    <xf numFmtId="0" fontId="13" fillId="15" borderId="24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 applyProtection="1">
      <alignment horizontal="center" vertical="center"/>
      <protection locked="0"/>
    </xf>
    <xf numFmtId="0" fontId="5" fillId="18" borderId="7" xfId="1" applyNumberFormat="1" applyFont="1" applyFill="1" applyBorder="1" applyAlignment="1" applyProtection="1">
      <alignment horizontal="center" vertical="center"/>
      <protection locked="0"/>
    </xf>
    <xf numFmtId="0" fontId="5" fillId="18" borderId="31" xfId="1" applyNumberFormat="1" applyFont="1" applyFill="1" applyBorder="1" applyAlignment="1" applyProtection="1">
      <alignment horizontal="left" vertical="center" wrapText="1"/>
      <protection locked="0"/>
    </xf>
    <xf numFmtId="0" fontId="5" fillId="18" borderId="6" xfId="1" applyNumberFormat="1" applyFont="1" applyFill="1" applyBorder="1" applyAlignment="1" applyProtection="1">
      <alignment horizontal="center" vertical="center" wrapText="1"/>
      <protection locked="0"/>
    </xf>
    <xf numFmtId="0" fontId="5" fillId="18" borderId="7" xfId="1" applyNumberFormat="1" applyFont="1" applyFill="1" applyBorder="1" applyAlignment="1" applyProtection="1">
      <alignment horizontal="center" vertical="center" wrapText="1"/>
      <protection locked="0"/>
    </xf>
    <xf numFmtId="0" fontId="5" fillId="18" borderId="42" xfId="1" applyNumberFormat="1" applyFont="1" applyFill="1" applyBorder="1" applyAlignment="1" applyProtection="1">
      <alignment horizontal="center" vertical="center" wrapText="1"/>
      <protection locked="0"/>
    </xf>
    <xf numFmtId="0" fontId="5" fillId="18" borderId="30" xfId="0" applyFont="1" applyFill="1" applyBorder="1" applyAlignment="1">
      <alignment horizontal="center" vertical="center"/>
    </xf>
    <xf numFmtId="0" fontId="5" fillId="18" borderId="7" xfId="0" applyFont="1" applyFill="1" applyBorder="1" applyAlignment="1">
      <alignment horizontal="center" vertical="center"/>
    </xf>
    <xf numFmtId="1" fontId="5" fillId="18" borderId="7" xfId="0" applyNumberFormat="1" applyFont="1" applyFill="1" applyBorder="1" applyAlignment="1">
      <alignment horizontal="center" vertical="center"/>
    </xf>
    <xf numFmtId="0" fontId="5" fillId="18" borderId="0" xfId="0" applyFont="1" applyFill="1" applyBorder="1" applyAlignment="1">
      <alignment horizontal="center" vertical="center"/>
    </xf>
    <xf numFmtId="1" fontId="5" fillId="18" borderId="0" xfId="0" applyNumberFormat="1" applyFont="1" applyFill="1" applyBorder="1" applyAlignment="1">
      <alignment horizontal="center" vertical="center"/>
    </xf>
    <xf numFmtId="0" fontId="5" fillId="18" borderId="0" xfId="0" applyFont="1" applyFill="1" applyBorder="1"/>
    <xf numFmtId="0" fontId="5" fillId="18" borderId="0" xfId="0" applyFont="1" applyFill="1"/>
    <xf numFmtId="0" fontId="5" fillId="18" borderId="7" xfId="0" applyFont="1" applyFill="1" applyBorder="1"/>
    <xf numFmtId="0" fontId="5" fillId="18" borderId="11" xfId="0" applyFont="1" applyFill="1" applyBorder="1" applyAlignment="1">
      <alignment horizontal="center" vertical="center"/>
    </xf>
    <xf numFmtId="0" fontId="5" fillId="18" borderId="11" xfId="1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15" fillId="3" borderId="0" xfId="1" applyFont="1" applyFill="1" applyBorder="1" applyAlignment="1" applyProtection="1">
      <alignment horizontal="left" vertical="center"/>
      <protection locked="0"/>
    </xf>
    <xf numFmtId="0" fontId="8" fillId="3" borderId="0" xfId="1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Border="1" applyAlignment="1" applyProtection="1">
      <alignment horizontal="left" vertical="top"/>
      <protection locked="0"/>
    </xf>
    <xf numFmtId="0" fontId="15" fillId="3" borderId="0" xfId="1" applyFont="1" applyFill="1" applyBorder="1" applyAlignment="1" applyProtection="1">
      <alignment horizontal="right" vertical="center"/>
      <protection locked="0"/>
    </xf>
    <xf numFmtId="0" fontId="8" fillId="3" borderId="0" xfId="1" applyNumberFormat="1" applyFont="1" applyFill="1" applyBorder="1" applyAlignment="1" applyProtection="1">
      <alignment horizontal="center" vertical="center"/>
      <protection locked="0"/>
    </xf>
    <xf numFmtId="0" fontId="8" fillId="3" borderId="0" xfId="1" applyNumberFormat="1" applyFont="1" applyFill="1" applyBorder="1" applyAlignment="1" applyProtection="1">
      <alignment horizontal="left" vertical="center"/>
      <protection locked="0"/>
    </xf>
    <xf numFmtId="0" fontId="8" fillId="3" borderId="9" xfId="1" applyNumberFormat="1" applyFont="1" applyFill="1" applyBorder="1" applyAlignment="1" applyProtection="1">
      <alignment horizontal="left" vertical="top" wrapText="1"/>
      <protection locked="0"/>
    </xf>
    <xf numFmtId="0" fontId="8" fillId="3" borderId="0" xfId="1" applyNumberFormat="1" applyFont="1" applyFill="1" applyBorder="1" applyAlignment="1" applyProtection="1">
      <alignment horizontal="left" vertical="top" wrapText="1"/>
      <protection locked="0"/>
    </xf>
    <xf numFmtId="0" fontId="10" fillId="3" borderId="9" xfId="1" applyFont="1" applyFill="1" applyBorder="1" applyAlignment="1" applyProtection="1">
      <alignment horizontal="left" vertical="center"/>
      <protection locked="0"/>
    </xf>
    <xf numFmtId="0" fontId="15" fillId="3" borderId="9" xfId="1" applyFont="1" applyFill="1" applyBorder="1" applyAlignment="1" applyProtection="1">
      <alignment horizontal="left" vertical="center"/>
      <protection locked="0"/>
    </xf>
    <xf numFmtId="0" fontId="10" fillId="3" borderId="0" xfId="1" applyNumberFormat="1" applyFont="1" applyFill="1" applyBorder="1" applyAlignment="1" applyProtection="1">
      <alignment horizontal="left" wrapText="1"/>
      <protection locked="0"/>
    </xf>
    <xf numFmtId="0" fontId="10" fillId="3" borderId="9" xfId="1" applyNumberFormat="1" applyFont="1" applyFill="1" applyBorder="1" applyAlignment="1" applyProtection="1">
      <alignment horizontal="left" wrapText="1"/>
      <protection locked="0"/>
    </xf>
    <xf numFmtId="0" fontId="10" fillId="3" borderId="16" xfId="1" applyFont="1" applyFill="1" applyBorder="1" applyAlignment="1" applyProtection="1">
      <alignment horizontal="left" vertical="center"/>
      <protection locked="0"/>
    </xf>
    <xf numFmtId="0" fontId="10" fillId="3" borderId="0" xfId="1" applyFont="1" applyFill="1" applyBorder="1" applyAlignment="1" applyProtection="1">
      <alignment horizontal="center" vertical="top"/>
      <protection locked="0"/>
    </xf>
    <xf numFmtId="0" fontId="10" fillId="3" borderId="0" xfId="1" applyFont="1" applyFill="1" applyBorder="1" applyAlignment="1" applyProtection="1">
      <alignment horizontal="left" vertical="top"/>
      <protection locked="0"/>
    </xf>
    <xf numFmtId="0" fontId="10" fillId="3" borderId="16" xfId="1" applyFont="1" applyFill="1" applyBorder="1" applyAlignment="1" applyProtection="1">
      <alignment horizontal="left" vertical="center" wrapText="1"/>
      <protection locked="0"/>
    </xf>
    <xf numFmtId="0" fontId="10" fillId="3" borderId="9" xfId="1" applyNumberFormat="1" applyFont="1" applyFill="1" applyBorder="1" applyAlignment="1" applyProtection="1">
      <alignment horizontal="left"/>
      <protection locked="0"/>
    </xf>
    <xf numFmtId="0" fontId="10" fillId="3" borderId="9" xfId="1" applyNumberFormat="1" applyFont="1" applyFill="1" applyBorder="1" applyAlignment="1" applyProtection="1">
      <alignment horizontal="center"/>
      <protection locked="0"/>
    </xf>
    <xf numFmtId="0" fontId="10" fillId="3" borderId="16" xfId="1" applyFont="1" applyFill="1" applyBorder="1" applyAlignment="1" applyProtection="1">
      <alignment horizontal="left" vertical="top"/>
      <protection locked="0"/>
    </xf>
    <xf numFmtId="0" fontId="8" fillId="3" borderId="9" xfId="1" applyNumberFormat="1" applyFont="1" applyFill="1" applyBorder="1" applyAlignment="1" applyProtection="1">
      <alignment horizontal="center" vertical="center"/>
      <protection locked="0"/>
    </xf>
    <xf numFmtId="0" fontId="22" fillId="3" borderId="9" xfId="1" applyNumberFormat="1" applyFont="1" applyFill="1" applyBorder="1" applyAlignment="1" applyProtection="1">
      <alignment horizontal="center" vertical="center"/>
      <protection locked="0"/>
    </xf>
    <xf numFmtId="0" fontId="8" fillId="3" borderId="9" xfId="1" applyNumberFormat="1" applyFont="1" applyFill="1" applyBorder="1" applyAlignment="1" applyProtection="1">
      <alignment horizontal="center" wrapText="1"/>
      <protection locked="0"/>
    </xf>
    <xf numFmtId="0" fontId="10" fillId="0" borderId="0" xfId="1" applyFont="1" applyAlignment="1" applyProtection="1">
      <alignment horizontal="center" vertical="top"/>
      <protection locked="0"/>
    </xf>
    <xf numFmtId="0" fontId="10" fillId="3" borderId="0" xfId="2" applyFont="1" applyFill="1" applyBorder="1" applyAlignment="1" applyProtection="1">
      <alignment horizontal="left" wrapText="1"/>
      <protection locked="0"/>
    </xf>
    <xf numFmtId="0" fontId="15" fillId="3" borderId="0" xfId="2" applyFont="1" applyFill="1" applyBorder="1" applyAlignment="1" applyProtection="1">
      <alignment horizontal="center" vertical="top"/>
      <protection locked="0"/>
    </xf>
    <xf numFmtId="0" fontId="10" fillId="3" borderId="0" xfId="2" applyFont="1" applyFill="1" applyBorder="1" applyAlignment="1" applyProtection="1">
      <alignment horizontal="right" wrapText="1"/>
      <protection locked="0"/>
    </xf>
    <xf numFmtId="0" fontId="25" fillId="3" borderId="0" xfId="2" applyFont="1" applyFill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center" vertical="top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1" fillId="0" borderId="7" xfId="1" applyNumberFormat="1" applyFont="1" applyBorder="1" applyAlignment="1" applyProtection="1">
      <alignment horizontal="center" vertical="center"/>
      <protection locked="0"/>
    </xf>
    <xf numFmtId="0" fontId="1" fillId="0" borderId="11" xfId="1" applyNumberFormat="1" applyFont="1" applyBorder="1" applyAlignment="1" applyProtection="1">
      <alignment horizontal="center" vertical="center"/>
      <protection locked="0"/>
    </xf>
    <xf numFmtId="0" fontId="1" fillId="0" borderId="11" xfId="1" applyNumberFormat="1" applyFont="1" applyBorder="1" applyAlignment="1" applyProtection="1">
      <alignment horizontal="center" vertical="center" textRotation="90"/>
      <protection locked="0"/>
    </xf>
    <xf numFmtId="0" fontId="1" fillId="0" borderId="13" xfId="1" applyNumberFormat="1" applyFont="1" applyBorder="1" applyAlignment="1" applyProtection="1">
      <alignment horizontal="center" vertical="center" textRotation="90"/>
      <protection locked="0"/>
    </xf>
    <xf numFmtId="0" fontId="1" fillId="3" borderId="17" xfId="1" applyNumberFormat="1" applyFont="1" applyFill="1" applyBorder="1" applyAlignment="1" applyProtection="1">
      <alignment horizontal="center" vertical="center"/>
      <protection locked="0"/>
    </xf>
    <xf numFmtId="0" fontId="1" fillId="3" borderId="19" xfId="1" applyNumberFormat="1" applyFont="1" applyFill="1" applyBorder="1" applyAlignment="1" applyProtection="1">
      <alignment horizontal="center" vertical="center"/>
      <protection locked="0"/>
    </xf>
    <xf numFmtId="0" fontId="13" fillId="14" borderId="21" xfId="1" applyNumberFormat="1" applyFont="1" applyFill="1" applyBorder="1" applyAlignment="1" applyProtection="1">
      <alignment horizontal="center" vertical="center"/>
      <protection locked="0"/>
    </xf>
    <xf numFmtId="0" fontId="13" fillId="14" borderId="22" xfId="1" applyNumberFormat="1" applyFont="1" applyFill="1" applyBorder="1" applyAlignment="1" applyProtection="1">
      <alignment horizontal="center" vertical="center"/>
      <protection locked="0"/>
    </xf>
    <xf numFmtId="0" fontId="13" fillId="5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left" vertical="center"/>
      <protection locked="0"/>
    </xf>
    <xf numFmtId="0" fontId="1" fillId="0" borderId="17" xfId="1" applyNumberFormat="1" applyFont="1" applyBorder="1" applyAlignment="1" applyProtection="1">
      <alignment horizontal="center" vertical="center"/>
      <protection locked="0"/>
    </xf>
    <xf numFmtId="0" fontId="1" fillId="0" borderId="18" xfId="1" applyNumberFormat="1" applyFont="1" applyBorder="1" applyAlignment="1" applyProtection="1">
      <alignment horizontal="center" vertical="center"/>
      <protection locked="0"/>
    </xf>
    <xf numFmtId="0" fontId="1" fillId="0" borderId="19" xfId="1" applyNumberFormat="1" applyFont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11" fillId="0" borderId="0" xfId="1" applyFont="1" applyAlignment="1" applyProtection="1">
      <alignment horizontal="left" vertical="top"/>
      <protection locked="0"/>
    </xf>
    <xf numFmtId="0" fontId="24" fillId="0" borderId="0" xfId="1" applyFont="1" applyBorder="1" applyAlignment="1" applyProtection="1">
      <alignment horizontal="left" vertical="top"/>
      <protection locked="0"/>
    </xf>
    <xf numFmtId="0" fontId="1" fillId="0" borderId="0" xfId="1" applyFont="1" applyBorder="1" applyAlignment="1" applyProtection="1">
      <alignment horizontal="left" vertical="top" wrapText="1"/>
      <protection locked="0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1" fillId="0" borderId="7" xfId="1" applyNumberFormat="1" applyFont="1" applyBorder="1" applyAlignment="1" applyProtection="1">
      <alignment horizontal="center" vertical="center" wrapText="1"/>
      <protection locked="0"/>
    </xf>
    <xf numFmtId="0" fontId="1" fillId="0" borderId="0" xfId="1"/>
    <xf numFmtId="0" fontId="14" fillId="0" borderId="7" xfId="1" applyNumberFormat="1" applyFont="1" applyBorder="1" applyAlignment="1" applyProtection="1">
      <alignment horizontal="center" vertical="center"/>
      <protection locked="0"/>
    </xf>
    <xf numFmtId="0" fontId="14" fillId="0" borderId="7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Border="1"/>
    <xf numFmtId="0" fontId="1" fillId="0" borderId="0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NumberFormat="1" applyFont="1" applyBorder="1" applyAlignment="1" applyProtection="1">
      <alignment horizontal="center" vertical="center"/>
      <protection locked="0"/>
    </xf>
    <xf numFmtId="0" fontId="1" fillId="0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NumberFormat="1" applyFont="1" applyFill="1" applyBorder="1" applyAlignment="1" applyProtection="1">
      <alignment horizontal="center" vertical="center"/>
    </xf>
    <xf numFmtId="0" fontId="1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7" xfId="1" applyNumberFormat="1" applyFont="1" applyFill="1" applyBorder="1" applyAlignment="1" applyProtection="1">
      <alignment horizontal="center" vertical="center"/>
      <protection locked="0"/>
    </xf>
    <xf numFmtId="0" fontId="12" fillId="0" borderId="7" xfId="1" applyNumberFormat="1" applyFont="1" applyFill="1" applyBorder="1" applyAlignment="1" applyProtection="1">
      <alignment horizontal="center" vertical="center"/>
    </xf>
    <xf numFmtId="0" fontId="12" fillId="0" borderId="0" xfId="1" applyFont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5" fillId="0" borderId="31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7" borderId="31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3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3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7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8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40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1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3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11" xfId="1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13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39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41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7" xfId="1" applyNumberFormat="1" applyFont="1" applyFill="1" applyBorder="1" applyAlignment="1" applyProtection="1">
      <alignment horizontal="center" vertical="center"/>
      <protection locked="0"/>
    </xf>
    <xf numFmtId="0" fontId="2" fillId="0" borderId="30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2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4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0" xfId="1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25" fillId="3" borderId="0" xfId="2" applyFont="1" applyFill="1" applyBorder="1" applyAlignment="1" applyProtection="1">
      <alignment horizontal="left" vertical="center"/>
      <protection locked="0"/>
    </xf>
  </cellXfs>
  <cellStyles count="5">
    <cellStyle name="Обычный" xfId="0" builtinId="0"/>
    <cellStyle name="Обычный 2" xfId="3"/>
    <cellStyle name="Обычный 2 2" xfId="4"/>
    <cellStyle name="Обычный 3" xfId="2"/>
    <cellStyle name="Обычный 4" xfId="1"/>
  </cellStyles>
  <dxfs count="0"/>
  <tableStyles count="0" defaultTableStyle="TableStyleMedium2" defaultPivotStyle="PivotStyleLight16"/>
  <colors>
    <mruColors>
      <color rgb="FFCCFF99"/>
      <color rgb="FFFF9900"/>
      <color rgb="FFCCFFCC"/>
      <color rgb="FFFFCCCC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B1:AX33"/>
  <sheetViews>
    <sheetView tabSelected="1" zoomScaleNormal="100" workbookViewId="0">
      <selection activeCell="M27" sqref="M27"/>
    </sheetView>
  </sheetViews>
  <sheetFormatPr defaultColWidth="12.5703125" defaultRowHeight="13.5" customHeight="1" x14ac:dyDescent="0.25"/>
  <cols>
    <col min="1" max="1" width="3.28515625" style="26" customWidth="1"/>
    <col min="2" max="2" width="3.42578125" style="26" customWidth="1"/>
    <col min="3" max="3" width="5.28515625" style="26" customWidth="1"/>
    <col min="4" max="4" width="11.42578125" style="26" customWidth="1"/>
    <col min="5" max="5" width="11.140625" style="26" customWidth="1"/>
    <col min="6" max="6" width="2.85546875" style="26" customWidth="1"/>
    <col min="7" max="7" width="6.28515625" style="26" customWidth="1"/>
    <col min="8" max="8" width="9.42578125" style="26" customWidth="1"/>
    <col min="9" max="44" width="2.85546875" style="26" customWidth="1"/>
    <col min="45" max="45" width="7.28515625" style="26" customWidth="1"/>
    <col min="46" max="46" width="2.85546875" style="26" customWidth="1"/>
    <col min="47" max="47" width="5" style="26" customWidth="1"/>
    <col min="48" max="48" width="7.7109375" style="26" customWidth="1"/>
    <col min="49" max="49" width="12" style="26" customWidth="1"/>
    <col min="50" max="257" width="12.5703125" style="26"/>
    <col min="258" max="258" width="0" style="26" hidden="1" customWidth="1"/>
    <col min="259" max="259" width="7.7109375" style="26" customWidth="1"/>
    <col min="260" max="260" width="7" style="26" customWidth="1"/>
    <col min="261" max="261" width="14.7109375" style="26" customWidth="1"/>
    <col min="262" max="262" width="2.85546875" style="26" customWidth="1"/>
    <col min="263" max="263" width="6.28515625" style="26" customWidth="1"/>
    <col min="264" max="302" width="2.85546875" style="26" customWidth="1"/>
    <col min="303" max="303" width="5" style="26" customWidth="1"/>
    <col min="304" max="304" width="12.7109375" style="26" customWidth="1"/>
    <col min="305" max="305" width="2.85546875" style="26" customWidth="1"/>
    <col min="306" max="513" width="12.5703125" style="26"/>
    <col min="514" max="514" width="0" style="26" hidden="1" customWidth="1"/>
    <col min="515" max="515" width="7.7109375" style="26" customWidth="1"/>
    <col min="516" max="516" width="7" style="26" customWidth="1"/>
    <col min="517" max="517" width="14.7109375" style="26" customWidth="1"/>
    <col min="518" max="518" width="2.85546875" style="26" customWidth="1"/>
    <col min="519" max="519" width="6.28515625" style="26" customWidth="1"/>
    <col min="520" max="558" width="2.85546875" style="26" customWidth="1"/>
    <col min="559" max="559" width="5" style="26" customWidth="1"/>
    <col min="560" max="560" width="12.7109375" style="26" customWidth="1"/>
    <col min="561" max="561" width="2.85546875" style="26" customWidth="1"/>
    <col min="562" max="769" width="12.5703125" style="26"/>
    <col min="770" max="770" width="0" style="26" hidden="1" customWidth="1"/>
    <col min="771" max="771" width="7.7109375" style="26" customWidth="1"/>
    <col min="772" max="772" width="7" style="26" customWidth="1"/>
    <col min="773" max="773" width="14.7109375" style="26" customWidth="1"/>
    <col min="774" max="774" width="2.85546875" style="26" customWidth="1"/>
    <col min="775" max="775" width="6.28515625" style="26" customWidth="1"/>
    <col min="776" max="814" width="2.85546875" style="26" customWidth="1"/>
    <col min="815" max="815" width="5" style="26" customWidth="1"/>
    <col min="816" max="816" width="12.7109375" style="26" customWidth="1"/>
    <col min="817" max="817" width="2.85546875" style="26" customWidth="1"/>
    <col min="818" max="1025" width="12.5703125" style="26"/>
    <col min="1026" max="1026" width="0" style="26" hidden="1" customWidth="1"/>
    <col min="1027" max="1027" width="7.7109375" style="26" customWidth="1"/>
    <col min="1028" max="1028" width="7" style="26" customWidth="1"/>
    <col min="1029" max="1029" width="14.7109375" style="26" customWidth="1"/>
    <col min="1030" max="1030" width="2.85546875" style="26" customWidth="1"/>
    <col min="1031" max="1031" width="6.28515625" style="26" customWidth="1"/>
    <col min="1032" max="1070" width="2.85546875" style="26" customWidth="1"/>
    <col min="1071" max="1071" width="5" style="26" customWidth="1"/>
    <col min="1072" max="1072" width="12.7109375" style="26" customWidth="1"/>
    <col min="1073" max="1073" width="2.85546875" style="26" customWidth="1"/>
    <col min="1074" max="1281" width="12.5703125" style="26"/>
    <col min="1282" max="1282" width="0" style="26" hidden="1" customWidth="1"/>
    <col min="1283" max="1283" width="7.7109375" style="26" customWidth="1"/>
    <col min="1284" max="1284" width="7" style="26" customWidth="1"/>
    <col min="1285" max="1285" width="14.7109375" style="26" customWidth="1"/>
    <col min="1286" max="1286" width="2.85546875" style="26" customWidth="1"/>
    <col min="1287" max="1287" width="6.28515625" style="26" customWidth="1"/>
    <col min="1288" max="1326" width="2.85546875" style="26" customWidth="1"/>
    <col min="1327" max="1327" width="5" style="26" customWidth="1"/>
    <col min="1328" max="1328" width="12.7109375" style="26" customWidth="1"/>
    <col min="1329" max="1329" width="2.85546875" style="26" customWidth="1"/>
    <col min="1330" max="1537" width="12.5703125" style="26"/>
    <col min="1538" max="1538" width="0" style="26" hidden="1" customWidth="1"/>
    <col min="1539" max="1539" width="7.7109375" style="26" customWidth="1"/>
    <col min="1540" max="1540" width="7" style="26" customWidth="1"/>
    <col min="1541" max="1541" width="14.7109375" style="26" customWidth="1"/>
    <col min="1542" max="1542" width="2.85546875" style="26" customWidth="1"/>
    <col min="1543" max="1543" width="6.28515625" style="26" customWidth="1"/>
    <col min="1544" max="1582" width="2.85546875" style="26" customWidth="1"/>
    <col min="1583" max="1583" width="5" style="26" customWidth="1"/>
    <col min="1584" max="1584" width="12.7109375" style="26" customWidth="1"/>
    <col min="1585" max="1585" width="2.85546875" style="26" customWidth="1"/>
    <col min="1586" max="1793" width="12.5703125" style="26"/>
    <col min="1794" max="1794" width="0" style="26" hidden="1" customWidth="1"/>
    <col min="1795" max="1795" width="7.7109375" style="26" customWidth="1"/>
    <col min="1796" max="1796" width="7" style="26" customWidth="1"/>
    <col min="1797" max="1797" width="14.7109375" style="26" customWidth="1"/>
    <col min="1798" max="1798" width="2.85546875" style="26" customWidth="1"/>
    <col min="1799" max="1799" width="6.28515625" style="26" customWidth="1"/>
    <col min="1800" max="1838" width="2.85546875" style="26" customWidth="1"/>
    <col min="1839" max="1839" width="5" style="26" customWidth="1"/>
    <col min="1840" max="1840" width="12.7109375" style="26" customWidth="1"/>
    <col min="1841" max="1841" width="2.85546875" style="26" customWidth="1"/>
    <col min="1842" max="2049" width="12.5703125" style="26"/>
    <col min="2050" max="2050" width="0" style="26" hidden="1" customWidth="1"/>
    <col min="2051" max="2051" width="7.7109375" style="26" customWidth="1"/>
    <col min="2052" max="2052" width="7" style="26" customWidth="1"/>
    <col min="2053" max="2053" width="14.7109375" style="26" customWidth="1"/>
    <col min="2054" max="2054" width="2.85546875" style="26" customWidth="1"/>
    <col min="2055" max="2055" width="6.28515625" style="26" customWidth="1"/>
    <col min="2056" max="2094" width="2.85546875" style="26" customWidth="1"/>
    <col min="2095" max="2095" width="5" style="26" customWidth="1"/>
    <col min="2096" max="2096" width="12.7109375" style="26" customWidth="1"/>
    <col min="2097" max="2097" width="2.85546875" style="26" customWidth="1"/>
    <col min="2098" max="2305" width="12.5703125" style="26"/>
    <col min="2306" max="2306" width="0" style="26" hidden="1" customWidth="1"/>
    <col min="2307" max="2307" width="7.7109375" style="26" customWidth="1"/>
    <col min="2308" max="2308" width="7" style="26" customWidth="1"/>
    <col min="2309" max="2309" width="14.7109375" style="26" customWidth="1"/>
    <col min="2310" max="2310" width="2.85546875" style="26" customWidth="1"/>
    <col min="2311" max="2311" width="6.28515625" style="26" customWidth="1"/>
    <col min="2312" max="2350" width="2.85546875" style="26" customWidth="1"/>
    <col min="2351" max="2351" width="5" style="26" customWidth="1"/>
    <col min="2352" max="2352" width="12.7109375" style="26" customWidth="1"/>
    <col min="2353" max="2353" width="2.85546875" style="26" customWidth="1"/>
    <col min="2354" max="2561" width="12.5703125" style="26"/>
    <col min="2562" max="2562" width="0" style="26" hidden="1" customWidth="1"/>
    <col min="2563" max="2563" width="7.7109375" style="26" customWidth="1"/>
    <col min="2564" max="2564" width="7" style="26" customWidth="1"/>
    <col min="2565" max="2565" width="14.7109375" style="26" customWidth="1"/>
    <col min="2566" max="2566" width="2.85546875" style="26" customWidth="1"/>
    <col min="2567" max="2567" width="6.28515625" style="26" customWidth="1"/>
    <col min="2568" max="2606" width="2.85546875" style="26" customWidth="1"/>
    <col min="2607" max="2607" width="5" style="26" customWidth="1"/>
    <col min="2608" max="2608" width="12.7109375" style="26" customWidth="1"/>
    <col min="2609" max="2609" width="2.85546875" style="26" customWidth="1"/>
    <col min="2610" max="2817" width="12.5703125" style="26"/>
    <col min="2818" max="2818" width="0" style="26" hidden="1" customWidth="1"/>
    <col min="2819" max="2819" width="7.7109375" style="26" customWidth="1"/>
    <col min="2820" max="2820" width="7" style="26" customWidth="1"/>
    <col min="2821" max="2821" width="14.7109375" style="26" customWidth="1"/>
    <col min="2822" max="2822" width="2.85546875" style="26" customWidth="1"/>
    <col min="2823" max="2823" width="6.28515625" style="26" customWidth="1"/>
    <col min="2824" max="2862" width="2.85546875" style="26" customWidth="1"/>
    <col min="2863" max="2863" width="5" style="26" customWidth="1"/>
    <col min="2864" max="2864" width="12.7109375" style="26" customWidth="1"/>
    <col min="2865" max="2865" width="2.85546875" style="26" customWidth="1"/>
    <col min="2866" max="3073" width="12.5703125" style="26"/>
    <col min="3074" max="3074" width="0" style="26" hidden="1" customWidth="1"/>
    <col min="3075" max="3075" width="7.7109375" style="26" customWidth="1"/>
    <col min="3076" max="3076" width="7" style="26" customWidth="1"/>
    <col min="3077" max="3077" width="14.7109375" style="26" customWidth="1"/>
    <col min="3078" max="3078" width="2.85546875" style="26" customWidth="1"/>
    <col min="3079" max="3079" width="6.28515625" style="26" customWidth="1"/>
    <col min="3080" max="3118" width="2.85546875" style="26" customWidth="1"/>
    <col min="3119" max="3119" width="5" style="26" customWidth="1"/>
    <col min="3120" max="3120" width="12.7109375" style="26" customWidth="1"/>
    <col min="3121" max="3121" width="2.85546875" style="26" customWidth="1"/>
    <col min="3122" max="3329" width="12.5703125" style="26"/>
    <col min="3330" max="3330" width="0" style="26" hidden="1" customWidth="1"/>
    <col min="3331" max="3331" width="7.7109375" style="26" customWidth="1"/>
    <col min="3332" max="3332" width="7" style="26" customWidth="1"/>
    <col min="3333" max="3333" width="14.7109375" style="26" customWidth="1"/>
    <col min="3334" max="3334" width="2.85546875" style="26" customWidth="1"/>
    <col min="3335" max="3335" width="6.28515625" style="26" customWidth="1"/>
    <col min="3336" max="3374" width="2.85546875" style="26" customWidth="1"/>
    <col min="3375" max="3375" width="5" style="26" customWidth="1"/>
    <col min="3376" max="3376" width="12.7109375" style="26" customWidth="1"/>
    <col min="3377" max="3377" width="2.85546875" style="26" customWidth="1"/>
    <col min="3378" max="3585" width="12.5703125" style="26"/>
    <col min="3586" max="3586" width="0" style="26" hidden="1" customWidth="1"/>
    <col min="3587" max="3587" width="7.7109375" style="26" customWidth="1"/>
    <col min="3588" max="3588" width="7" style="26" customWidth="1"/>
    <col min="3589" max="3589" width="14.7109375" style="26" customWidth="1"/>
    <col min="3590" max="3590" width="2.85546875" style="26" customWidth="1"/>
    <col min="3591" max="3591" width="6.28515625" style="26" customWidth="1"/>
    <col min="3592" max="3630" width="2.85546875" style="26" customWidth="1"/>
    <col min="3631" max="3631" width="5" style="26" customWidth="1"/>
    <col min="3632" max="3632" width="12.7109375" style="26" customWidth="1"/>
    <col min="3633" max="3633" width="2.85546875" style="26" customWidth="1"/>
    <col min="3634" max="3841" width="12.5703125" style="26"/>
    <col min="3842" max="3842" width="0" style="26" hidden="1" customWidth="1"/>
    <col min="3843" max="3843" width="7.7109375" style="26" customWidth="1"/>
    <col min="3844" max="3844" width="7" style="26" customWidth="1"/>
    <col min="3845" max="3845" width="14.7109375" style="26" customWidth="1"/>
    <col min="3846" max="3846" width="2.85546875" style="26" customWidth="1"/>
    <col min="3847" max="3847" width="6.28515625" style="26" customWidth="1"/>
    <col min="3848" max="3886" width="2.85546875" style="26" customWidth="1"/>
    <col min="3887" max="3887" width="5" style="26" customWidth="1"/>
    <col min="3888" max="3888" width="12.7109375" style="26" customWidth="1"/>
    <col min="3889" max="3889" width="2.85546875" style="26" customWidth="1"/>
    <col min="3890" max="4097" width="12.5703125" style="26"/>
    <col min="4098" max="4098" width="0" style="26" hidden="1" customWidth="1"/>
    <col min="4099" max="4099" width="7.7109375" style="26" customWidth="1"/>
    <col min="4100" max="4100" width="7" style="26" customWidth="1"/>
    <col min="4101" max="4101" width="14.7109375" style="26" customWidth="1"/>
    <col min="4102" max="4102" width="2.85546875" style="26" customWidth="1"/>
    <col min="4103" max="4103" width="6.28515625" style="26" customWidth="1"/>
    <col min="4104" max="4142" width="2.85546875" style="26" customWidth="1"/>
    <col min="4143" max="4143" width="5" style="26" customWidth="1"/>
    <col min="4144" max="4144" width="12.7109375" style="26" customWidth="1"/>
    <col min="4145" max="4145" width="2.85546875" style="26" customWidth="1"/>
    <col min="4146" max="4353" width="12.5703125" style="26"/>
    <col min="4354" max="4354" width="0" style="26" hidden="1" customWidth="1"/>
    <col min="4355" max="4355" width="7.7109375" style="26" customWidth="1"/>
    <col min="4356" max="4356" width="7" style="26" customWidth="1"/>
    <col min="4357" max="4357" width="14.7109375" style="26" customWidth="1"/>
    <col min="4358" max="4358" width="2.85546875" style="26" customWidth="1"/>
    <col min="4359" max="4359" width="6.28515625" style="26" customWidth="1"/>
    <col min="4360" max="4398" width="2.85546875" style="26" customWidth="1"/>
    <col min="4399" max="4399" width="5" style="26" customWidth="1"/>
    <col min="4400" max="4400" width="12.7109375" style="26" customWidth="1"/>
    <col min="4401" max="4401" width="2.85546875" style="26" customWidth="1"/>
    <col min="4402" max="4609" width="12.5703125" style="26"/>
    <col min="4610" max="4610" width="0" style="26" hidden="1" customWidth="1"/>
    <col min="4611" max="4611" width="7.7109375" style="26" customWidth="1"/>
    <col min="4612" max="4612" width="7" style="26" customWidth="1"/>
    <col min="4613" max="4613" width="14.7109375" style="26" customWidth="1"/>
    <col min="4614" max="4614" width="2.85546875" style="26" customWidth="1"/>
    <col min="4615" max="4615" width="6.28515625" style="26" customWidth="1"/>
    <col min="4616" max="4654" width="2.85546875" style="26" customWidth="1"/>
    <col min="4655" max="4655" width="5" style="26" customWidth="1"/>
    <col min="4656" max="4656" width="12.7109375" style="26" customWidth="1"/>
    <col min="4657" max="4657" width="2.85546875" style="26" customWidth="1"/>
    <col min="4658" max="4865" width="12.5703125" style="26"/>
    <col min="4866" max="4866" width="0" style="26" hidden="1" customWidth="1"/>
    <col min="4867" max="4867" width="7.7109375" style="26" customWidth="1"/>
    <col min="4868" max="4868" width="7" style="26" customWidth="1"/>
    <col min="4869" max="4869" width="14.7109375" style="26" customWidth="1"/>
    <col min="4870" max="4870" width="2.85546875" style="26" customWidth="1"/>
    <col min="4871" max="4871" width="6.28515625" style="26" customWidth="1"/>
    <col min="4872" max="4910" width="2.85546875" style="26" customWidth="1"/>
    <col min="4911" max="4911" width="5" style="26" customWidth="1"/>
    <col min="4912" max="4912" width="12.7109375" style="26" customWidth="1"/>
    <col min="4913" max="4913" width="2.85546875" style="26" customWidth="1"/>
    <col min="4914" max="5121" width="12.5703125" style="26"/>
    <col min="5122" max="5122" width="0" style="26" hidden="1" customWidth="1"/>
    <col min="5123" max="5123" width="7.7109375" style="26" customWidth="1"/>
    <col min="5124" max="5124" width="7" style="26" customWidth="1"/>
    <col min="5125" max="5125" width="14.7109375" style="26" customWidth="1"/>
    <col min="5126" max="5126" width="2.85546875" style="26" customWidth="1"/>
    <col min="5127" max="5127" width="6.28515625" style="26" customWidth="1"/>
    <col min="5128" max="5166" width="2.85546875" style="26" customWidth="1"/>
    <col min="5167" max="5167" width="5" style="26" customWidth="1"/>
    <col min="5168" max="5168" width="12.7109375" style="26" customWidth="1"/>
    <col min="5169" max="5169" width="2.85546875" style="26" customWidth="1"/>
    <col min="5170" max="5377" width="12.5703125" style="26"/>
    <col min="5378" max="5378" width="0" style="26" hidden="1" customWidth="1"/>
    <col min="5379" max="5379" width="7.7109375" style="26" customWidth="1"/>
    <col min="5380" max="5380" width="7" style="26" customWidth="1"/>
    <col min="5381" max="5381" width="14.7109375" style="26" customWidth="1"/>
    <col min="5382" max="5382" width="2.85546875" style="26" customWidth="1"/>
    <col min="5383" max="5383" width="6.28515625" style="26" customWidth="1"/>
    <col min="5384" max="5422" width="2.85546875" style="26" customWidth="1"/>
    <col min="5423" max="5423" width="5" style="26" customWidth="1"/>
    <col min="5424" max="5424" width="12.7109375" style="26" customWidth="1"/>
    <col min="5425" max="5425" width="2.85546875" style="26" customWidth="1"/>
    <col min="5426" max="5633" width="12.5703125" style="26"/>
    <col min="5634" max="5634" width="0" style="26" hidden="1" customWidth="1"/>
    <col min="5635" max="5635" width="7.7109375" style="26" customWidth="1"/>
    <col min="5636" max="5636" width="7" style="26" customWidth="1"/>
    <col min="5637" max="5637" width="14.7109375" style="26" customWidth="1"/>
    <col min="5638" max="5638" width="2.85546875" style="26" customWidth="1"/>
    <col min="5639" max="5639" width="6.28515625" style="26" customWidth="1"/>
    <col min="5640" max="5678" width="2.85546875" style="26" customWidth="1"/>
    <col min="5679" max="5679" width="5" style="26" customWidth="1"/>
    <col min="5680" max="5680" width="12.7109375" style="26" customWidth="1"/>
    <col min="5681" max="5681" width="2.85546875" style="26" customWidth="1"/>
    <col min="5682" max="5889" width="12.5703125" style="26"/>
    <col min="5890" max="5890" width="0" style="26" hidden="1" customWidth="1"/>
    <col min="5891" max="5891" width="7.7109375" style="26" customWidth="1"/>
    <col min="5892" max="5892" width="7" style="26" customWidth="1"/>
    <col min="5893" max="5893" width="14.7109375" style="26" customWidth="1"/>
    <col min="5894" max="5894" width="2.85546875" style="26" customWidth="1"/>
    <col min="5895" max="5895" width="6.28515625" style="26" customWidth="1"/>
    <col min="5896" max="5934" width="2.85546875" style="26" customWidth="1"/>
    <col min="5935" max="5935" width="5" style="26" customWidth="1"/>
    <col min="5936" max="5936" width="12.7109375" style="26" customWidth="1"/>
    <col min="5937" max="5937" width="2.85546875" style="26" customWidth="1"/>
    <col min="5938" max="6145" width="12.5703125" style="26"/>
    <col min="6146" max="6146" width="0" style="26" hidden="1" customWidth="1"/>
    <col min="6147" max="6147" width="7.7109375" style="26" customWidth="1"/>
    <col min="6148" max="6148" width="7" style="26" customWidth="1"/>
    <col min="6149" max="6149" width="14.7109375" style="26" customWidth="1"/>
    <col min="6150" max="6150" width="2.85546875" style="26" customWidth="1"/>
    <col min="6151" max="6151" width="6.28515625" style="26" customWidth="1"/>
    <col min="6152" max="6190" width="2.85546875" style="26" customWidth="1"/>
    <col min="6191" max="6191" width="5" style="26" customWidth="1"/>
    <col min="6192" max="6192" width="12.7109375" style="26" customWidth="1"/>
    <col min="6193" max="6193" width="2.85546875" style="26" customWidth="1"/>
    <col min="6194" max="6401" width="12.5703125" style="26"/>
    <col min="6402" max="6402" width="0" style="26" hidden="1" customWidth="1"/>
    <col min="6403" max="6403" width="7.7109375" style="26" customWidth="1"/>
    <col min="6404" max="6404" width="7" style="26" customWidth="1"/>
    <col min="6405" max="6405" width="14.7109375" style="26" customWidth="1"/>
    <col min="6406" max="6406" width="2.85546875" style="26" customWidth="1"/>
    <col min="6407" max="6407" width="6.28515625" style="26" customWidth="1"/>
    <col min="6408" max="6446" width="2.85546875" style="26" customWidth="1"/>
    <col min="6447" max="6447" width="5" style="26" customWidth="1"/>
    <col min="6448" max="6448" width="12.7109375" style="26" customWidth="1"/>
    <col min="6449" max="6449" width="2.85546875" style="26" customWidth="1"/>
    <col min="6450" max="6657" width="12.5703125" style="26"/>
    <col min="6658" max="6658" width="0" style="26" hidden="1" customWidth="1"/>
    <col min="6659" max="6659" width="7.7109375" style="26" customWidth="1"/>
    <col min="6660" max="6660" width="7" style="26" customWidth="1"/>
    <col min="6661" max="6661" width="14.7109375" style="26" customWidth="1"/>
    <col min="6662" max="6662" width="2.85546875" style="26" customWidth="1"/>
    <col min="6663" max="6663" width="6.28515625" style="26" customWidth="1"/>
    <col min="6664" max="6702" width="2.85546875" style="26" customWidth="1"/>
    <col min="6703" max="6703" width="5" style="26" customWidth="1"/>
    <col min="6704" max="6704" width="12.7109375" style="26" customWidth="1"/>
    <col min="6705" max="6705" width="2.85546875" style="26" customWidth="1"/>
    <col min="6706" max="6913" width="12.5703125" style="26"/>
    <col min="6914" max="6914" width="0" style="26" hidden="1" customWidth="1"/>
    <col min="6915" max="6915" width="7.7109375" style="26" customWidth="1"/>
    <col min="6916" max="6916" width="7" style="26" customWidth="1"/>
    <col min="6917" max="6917" width="14.7109375" style="26" customWidth="1"/>
    <col min="6918" max="6918" width="2.85546875" style="26" customWidth="1"/>
    <col min="6919" max="6919" width="6.28515625" style="26" customWidth="1"/>
    <col min="6920" max="6958" width="2.85546875" style="26" customWidth="1"/>
    <col min="6959" max="6959" width="5" style="26" customWidth="1"/>
    <col min="6960" max="6960" width="12.7109375" style="26" customWidth="1"/>
    <col min="6961" max="6961" width="2.85546875" style="26" customWidth="1"/>
    <col min="6962" max="7169" width="12.5703125" style="26"/>
    <col min="7170" max="7170" width="0" style="26" hidden="1" customWidth="1"/>
    <col min="7171" max="7171" width="7.7109375" style="26" customWidth="1"/>
    <col min="7172" max="7172" width="7" style="26" customWidth="1"/>
    <col min="7173" max="7173" width="14.7109375" style="26" customWidth="1"/>
    <col min="7174" max="7174" width="2.85546875" style="26" customWidth="1"/>
    <col min="7175" max="7175" width="6.28515625" style="26" customWidth="1"/>
    <col min="7176" max="7214" width="2.85546875" style="26" customWidth="1"/>
    <col min="7215" max="7215" width="5" style="26" customWidth="1"/>
    <col min="7216" max="7216" width="12.7109375" style="26" customWidth="1"/>
    <col min="7217" max="7217" width="2.85546875" style="26" customWidth="1"/>
    <col min="7218" max="7425" width="12.5703125" style="26"/>
    <col min="7426" max="7426" width="0" style="26" hidden="1" customWidth="1"/>
    <col min="7427" max="7427" width="7.7109375" style="26" customWidth="1"/>
    <col min="7428" max="7428" width="7" style="26" customWidth="1"/>
    <col min="7429" max="7429" width="14.7109375" style="26" customWidth="1"/>
    <col min="7430" max="7430" width="2.85546875" style="26" customWidth="1"/>
    <col min="7431" max="7431" width="6.28515625" style="26" customWidth="1"/>
    <col min="7432" max="7470" width="2.85546875" style="26" customWidth="1"/>
    <col min="7471" max="7471" width="5" style="26" customWidth="1"/>
    <col min="7472" max="7472" width="12.7109375" style="26" customWidth="1"/>
    <col min="7473" max="7473" width="2.85546875" style="26" customWidth="1"/>
    <col min="7474" max="7681" width="12.5703125" style="26"/>
    <col min="7682" max="7682" width="0" style="26" hidden="1" customWidth="1"/>
    <col min="7683" max="7683" width="7.7109375" style="26" customWidth="1"/>
    <col min="7684" max="7684" width="7" style="26" customWidth="1"/>
    <col min="7685" max="7685" width="14.7109375" style="26" customWidth="1"/>
    <col min="7686" max="7686" width="2.85546875" style="26" customWidth="1"/>
    <col min="7687" max="7687" width="6.28515625" style="26" customWidth="1"/>
    <col min="7688" max="7726" width="2.85546875" style="26" customWidth="1"/>
    <col min="7727" max="7727" width="5" style="26" customWidth="1"/>
    <col min="7728" max="7728" width="12.7109375" style="26" customWidth="1"/>
    <col min="7729" max="7729" width="2.85546875" style="26" customWidth="1"/>
    <col min="7730" max="7937" width="12.5703125" style="26"/>
    <col min="7938" max="7938" width="0" style="26" hidden="1" customWidth="1"/>
    <col min="7939" max="7939" width="7.7109375" style="26" customWidth="1"/>
    <col min="7940" max="7940" width="7" style="26" customWidth="1"/>
    <col min="7941" max="7941" width="14.7109375" style="26" customWidth="1"/>
    <col min="7942" max="7942" width="2.85546875" style="26" customWidth="1"/>
    <col min="7943" max="7943" width="6.28515625" style="26" customWidth="1"/>
    <col min="7944" max="7982" width="2.85546875" style="26" customWidth="1"/>
    <col min="7983" max="7983" width="5" style="26" customWidth="1"/>
    <col min="7984" max="7984" width="12.7109375" style="26" customWidth="1"/>
    <col min="7985" max="7985" width="2.85546875" style="26" customWidth="1"/>
    <col min="7986" max="8193" width="12.5703125" style="26"/>
    <col min="8194" max="8194" width="0" style="26" hidden="1" customWidth="1"/>
    <col min="8195" max="8195" width="7.7109375" style="26" customWidth="1"/>
    <col min="8196" max="8196" width="7" style="26" customWidth="1"/>
    <col min="8197" max="8197" width="14.7109375" style="26" customWidth="1"/>
    <col min="8198" max="8198" width="2.85546875" style="26" customWidth="1"/>
    <col min="8199" max="8199" width="6.28515625" style="26" customWidth="1"/>
    <col min="8200" max="8238" width="2.85546875" style="26" customWidth="1"/>
    <col min="8239" max="8239" width="5" style="26" customWidth="1"/>
    <col min="8240" max="8240" width="12.7109375" style="26" customWidth="1"/>
    <col min="8241" max="8241" width="2.85546875" style="26" customWidth="1"/>
    <col min="8242" max="8449" width="12.5703125" style="26"/>
    <col min="8450" max="8450" width="0" style="26" hidden="1" customWidth="1"/>
    <col min="8451" max="8451" width="7.7109375" style="26" customWidth="1"/>
    <col min="8452" max="8452" width="7" style="26" customWidth="1"/>
    <col min="8453" max="8453" width="14.7109375" style="26" customWidth="1"/>
    <col min="8454" max="8454" width="2.85546875" style="26" customWidth="1"/>
    <col min="8455" max="8455" width="6.28515625" style="26" customWidth="1"/>
    <col min="8456" max="8494" width="2.85546875" style="26" customWidth="1"/>
    <col min="8495" max="8495" width="5" style="26" customWidth="1"/>
    <col min="8496" max="8496" width="12.7109375" style="26" customWidth="1"/>
    <col min="8497" max="8497" width="2.85546875" style="26" customWidth="1"/>
    <col min="8498" max="8705" width="12.5703125" style="26"/>
    <col min="8706" max="8706" width="0" style="26" hidden="1" customWidth="1"/>
    <col min="8707" max="8707" width="7.7109375" style="26" customWidth="1"/>
    <col min="8708" max="8708" width="7" style="26" customWidth="1"/>
    <col min="8709" max="8709" width="14.7109375" style="26" customWidth="1"/>
    <col min="8710" max="8710" width="2.85546875" style="26" customWidth="1"/>
    <col min="8711" max="8711" width="6.28515625" style="26" customWidth="1"/>
    <col min="8712" max="8750" width="2.85546875" style="26" customWidth="1"/>
    <col min="8751" max="8751" width="5" style="26" customWidth="1"/>
    <col min="8752" max="8752" width="12.7109375" style="26" customWidth="1"/>
    <col min="8753" max="8753" width="2.85546875" style="26" customWidth="1"/>
    <col min="8754" max="8961" width="12.5703125" style="26"/>
    <col min="8962" max="8962" width="0" style="26" hidden="1" customWidth="1"/>
    <col min="8963" max="8963" width="7.7109375" style="26" customWidth="1"/>
    <col min="8964" max="8964" width="7" style="26" customWidth="1"/>
    <col min="8965" max="8965" width="14.7109375" style="26" customWidth="1"/>
    <col min="8966" max="8966" width="2.85546875" style="26" customWidth="1"/>
    <col min="8967" max="8967" width="6.28515625" style="26" customWidth="1"/>
    <col min="8968" max="9006" width="2.85546875" style="26" customWidth="1"/>
    <col min="9007" max="9007" width="5" style="26" customWidth="1"/>
    <col min="9008" max="9008" width="12.7109375" style="26" customWidth="1"/>
    <col min="9009" max="9009" width="2.85546875" style="26" customWidth="1"/>
    <col min="9010" max="9217" width="12.5703125" style="26"/>
    <col min="9218" max="9218" width="0" style="26" hidden="1" customWidth="1"/>
    <col min="9219" max="9219" width="7.7109375" style="26" customWidth="1"/>
    <col min="9220" max="9220" width="7" style="26" customWidth="1"/>
    <col min="9221" max="9221" width="14.7109375" style="26" customWidth="1"/>
    <col min="9222" max="9222" width="2.85546875" style="26" customWidth="1"/>
    <col min="9223" max="9223" width="6.28515625" style="26" customWidth="1"/>
    <col min="9224" max="9262" width="2.85546875" style="26" customWidth="1"/>
    <col min="9263" max="9263" width="5" style="26" customWidth="1"/>
    <col min="9264" max="9264" width="12.7109375" style="26" customWidth="1"/>
    <col min="9265" max="9265" width="2.85546875" style="26" customWidth="1"/>
    <col min="9266" max="9473" width="12.5703125" style="26"/>
    <col min="9474" max="9474" width="0" style="26" hidden="1" customWidth="1"/>
    <col min="9475" max="9475" width="7.7109375" style="26" customWidth="1"/>
    <col min="9476" max="9476" width="7" style="26" customWidth="1"/>
    <col min="9477" max="9477" width="14.7109375" style="26" customWidth="1"/>
    <col min="9478" max="9478" width="2.85546875" style="26" customWidth="1"/>
    <col min="9479" max="9479" width="6.28515625" style="26" customWidth="1"/>
    <col min="9480" max="9518" width="2.85546875" style="26" customWidth="1"/>
    <col min="9519" max="9519" width="5" style="26" customWidth="1"/>
    <col min="9520" max="9520" width="12.7109375" style="26" customWidth="1"/>
    <col min="9521" max="9521" width="2.85546875" style="26" customWidth="1"/>
    <col min="9522" max="9729" width="12.5703125" style="26"/>
    <col min="9730" max="9730" width="0" style="26" hidden="1" customWidth="1"/>
    <col min="9731" max="9731" width="7.7109375" style="26" customWidth="1"/>
    <col min="9732" max="9732" width="7" style="26" customWidth="1"/>
    <col min="9733" max="9733" width="14.7109375" style="26" customWidth="1"/>
    <col min="9734" max="9734" width="2.85546875" style="26" customWidth="1"/>
    <col min="9735" max="9735" width="6.28515625" style="26" customWidth="1"/>
    <col min="9736" max="9774" width="2.85546875" style="26" customWidth="1"/>
    <col min="9775" max="9775" width="5" style="26" customWidth="1"/>
    <col min="9776" max="9776" width="12.7109375" style="26" customWidth="1"/>
    <col min="9777" max="9777" width="2.85546875" style="26" customWidth="1"/>
    <col min="9778" max="9985" width="12.5703125" style="26"/>
    <col min="9986" max="9986" width="0" style="26" hidden="1" customWidth="1"/>
    <col min="9987" max="9987" width="7.7109375" style="26" customWidth="1"/>
    <col min="9988" max="9988" width="7" style="26" customWidth="1"/>
    <col min="9989" max="9989" width="14.7109375" style="26" customWidth="1"/>
    <col min="9990" max="9990" width="2.85546875" style="26" customWidth="1"/>
    <col min="9991" max="9991" width="6.28515625" style="26" customWidth="1"/>
    <col min="9992" max="10030" width="2.85546875" style="26" customWidth="1"/>
    <col min="10031" max="10031" width="5" style="26" customWidth="1"/>
    <col min="10032" max="10032" width="12.7109375" style="26" customWidth="1"/>
    <col min="10033" max="10033" width="2.85546875" style="26" customWidth="1"/>
    <col min="10034" max="10241" width="12.5703125" style="26"/>
    <col min="10242" max="10242" width="0" style="26" hidden="1" customWidth="1"/>
    <col min="10243" max="10243" width="7.7109375" style="26" customWidth="1"/>
    <col min="10244" max="10244" width="7" style="26" customWidth="1"/>
    <col min="10245" max="10245" width="14.7109375" style="26" customWidth="1"/>
    <col min="10246" max="10246" width="2.85546875" style="26" customWidth="1"/>
    <col min="10247" max="10247" width="6.28515625" style="26" customWidth="1"/>
    <col min="10248" max="10286" width="2.85546875" style="26" customWidth="1"/>
    <col min="10287" max="10287" width="5" style="26" customWidth="1"/>
    <col min="10288" max="10288" width="12.7109375" style="26" customWidth="1"/>
    <col min="10289" max="10289" width="2.85546875" style="26" customWidth="1"/>
    <col min="10290" max="10497" width="12.5703125" style="26"/>
    <col min="10498" max="10498" width="0" style="26" hidden="1" customWidth="1"/>
    <col min="10499" max="10499" width="7.7109375" style="26" customWidth="1"/>
    <col min="10500" max="10500" width="7" style="26" customWidth="1"/>
    <col min="10501" max="10501" width="14.7109375" style="26" customWidth="1"/>
    <col min="10502" max="10502" width="2.85546875" style="26" customWidth="1"/>
    <col min="10503" max="10503" width="6.28515625" style="26" customWidth="1"/>
    <col min="10504" max="10542" width="2.85546875" style="26" customWidth="1"/>
    <col min="10543" max="10543" width="5" style="26" customWidth="1"/>
    <col min="10544" max="10544" width="12.7109375" style="26" customWidth="1"/>
    <col min="10545" max="10545" width="2.85546875" style="26" customWidth="1"/>
    <col min="10546" max="10753" width="12.5703125" style="26"/>
    <col min="10754" max="10754" width="0" style="26" hidden="1" customWidth="1"/>
    <col min="10755" max="10755" width="7.7109375" style="26" customWidth="1"/>
    <col min="10756" max="10756" width="7" style="26" customWidth="1"/>
    <col min="10757" max="10757" width="14.7109375" style="26" customWidth="1"/>
    <col min="10758" max="10758" width="2.85546875" style="26" customWidth="1"/>
    <col min="10759" max="10759" width="6.28515625" style="26" customWidth="1"/>
    <col min="10760" max="10798" width="2.85546875" style="26" customWidth="1"/>
    <col min="10799" max="10799" width="5" style="26" customWidth="1"/>
    <col min="10800" max="10800" width="12.7109375" style="26" customWidth="1"/>
    <col min="10801" max="10801" width="2.85546875" style="26" customWidth="1"/>
    <col min="10802" max="11009" width="12.5703125" style="26"/>
    <col min="11010" max="11010" width="0" style="26" hidden="1" customWidth="1"/>
    <col min="11011" max="11011" width="7.7109375" style="26" customWidth="1"/>
    <col min="11012" max="11012" width="7" style="26" customWidth="1"/>
    <col min="11013" max="11013" width="14.7109375" style="26" customWidth="1"/>
    <col min="11014" max="11014" width="2.85546875" style="26" customWidth="1"/>
    <col min="11015" max="11015" width="6.28515625" style="26" customWidth="1"/>
    <col min="11016" max="11054" width="2.85546875" style="26" customWidth="1"/>
    <col min="11055" max="11055" width="5" style="26" customWidth="1"/>
    <col min="11056" max="11056" width="12.7109375" style="26" customWidth="1"/>
    <col min="11057" max="11057" width="2.85546875" style="26" customWidth="1"/>
    <col min="11058" max="11265" width="12.5703125" style="26"/>
    <col min="11266" max="11266" width="0" style="26" hidden="1" customWidth="1"/>
    <col min="11267" max="11267" width="7.7109375" style="26" customWidth="1"/>
    <col min="11268" max="11268" width="7" style="26" customWidth="1"/>
    <col min="11269" max="11269" width="14.7109375" style="26" customWidth="1"/>
    <col min="11270" max="11270" width="2.85546875" style="26" customWidth="1"/>
    <col min="11271" max="11271" width="6.28515625" style="26" customWidth="1"/>
    <col min="11272" max="11310" width="2.85546875" style="26" customWidth="1"/>
    <col min="11311" max="11311" width="5" style="26" customWidth="1"/>
    <col min="11312" max="11312" width="12.7109375" style="26" customWidth="1"/>
    <col min="11313" max="11313" width="2.85546875" style="26" customWidth="1"/>
    <col min="11314" max="11521" width="12.5703125" style="26"/>
    <col min="11522" max="11522" width="0" style="26" hidden="1" customWidth="1"/>
    <col min="11523" max="11523" width="7.7109375" style="26" customWidth="1"/>
    <col min="11524" max="11524" width="7" style="26" customWidth="1"/>
    <col min="11525" max="11525" width="14.7109375" style="26" customWidth="1"/>
    <col min="11526" max="11526" width="2.85546875" style="26" customWidth="1"/>
    <col min="11527" max="11527" width="6.28515625" style="26" customWidth="1"/>
    <col min="11528" max="11566" width="2.85546875" style="26" customWidth="1"/>
    <col min="11567" max="11567" width="5" style="26" customWidth="1"/>
    <col min="11568" max="11568" width="12.7109375" style="26" customWidth="1"/>
    <col min="11569" max="11569" width="2.85546875" style="26" customWidth="1"/>
    <col min="11570" max="11777" width="12.5703125" style="26"/>
    <col min="11778" max="11778" width="0" style="26" hidden="1" customWidth="1"/>
    <col min="11779" max="11779" width="7.7109375" style="26" customWidth="1"/>
    <col min="11780" max="11780" width="7" style="26" customWidth="1"/>
    <col min="11781" max="11781" width="14.7109375" style="26" customWidth="1"/>
    <col min="11782" max="11782" width="2.85546875" style="26" customWidth="1"/>
    <col min="11783" max="11783" width="6.28515625" style="26" customWidth="1"/>
    <col min="11784" max="11822" width="2.85546875" style="26" customWidth="1"/>
    <col min="11823" max="11823" width="5" style="26" customWidth="1"/>
    <col min="11824" max="11824" width="12.7109375" style="26" customWidth="1"/>
    <col min="11825" max="11825" width="2.85546875" style="26" customWidth="1"/>
    <col min="11826" max="12033" width="12.5703125" style="26"/>
    <col min="12034" max="12034" width="0" style="26" hidden="1" customWidth="1"/>
    <col min="12035" max="12035" width="7.7109375" style="26" customWidth="1"/>
    <col min="12036" max="12036" width="7" style="26" customWidth="1"/>
    <col min="12037" max="12037" width="14.7109375" style="26" customWidth="1"/>
    <col min="12038" max="12038" width="2.85546875" style="26" customWidth="1"/>
    <col min="12039" max="12039" width="6.28515625" style="26" customWidth="1"/>
    <col min="12040" max="12078" width="2.85546875" style="26" customWidth="1"/>
    <col min="12079" max="12079" width="5" style="26" customWidth="1"/>
    <col min="12080" max="12080" width="12.7109375" style="26" customWidth="1"/>
    <col min="12081" max="12081" width="2.85546875" style="26" customWidth="1"/>
    <col min="12082" max="12289" width="12.5703125" style="26"/>
    <col min="12290" max="12290" width="0" style="26" hidden="1" customWidth="1"/>
    <col min="12291" max="12291" width="7.7109375" style="26" customWidth="1"/>
    <col min="12292" max="12292" width="7" style="26" customWidth="1"/>
    <col min="12293" max="12293" width="14.7109375" style="26" customWidth="1"/>
    <col min="12294" max="12294" width="2.85546875" style="26" customWidth="1"/>
    <col min="12295" max="12295" width="6.28515625" style="26" customWidth="1"/>
    <col min="12296" max="12334" width="2.85546875" style="26" customWidth="1"/>
    <col min="12335" max="12335" width="5" style="26" customWidth="1"/>
    <col min="12336" max="12336" width="12.7109375" style="26" customWidth="1"/>
    <col min="12337" max="12337" width="2.85546875" style="26" customWidth="1"/>
    <col min="12338" max="12545" width="12.5703125" style="26"/>
    <col min="12546" max="12546" width="0" style="26" hidden="1" customWidth="1"/>
    <col min="12547" max="12547" width="7.7109375" style="26" customWidth="1"/>
    <col min="12548" max="12548" width="7" style="26" customWidth="1"/>
    <col min="12549" max="12549" width="14.7109375" style="26" customWidth="1"/>
    <col min="12550" max="12550" width="2.85546875" style="26" customWidth="1"/>
    <col min="12551" max="12551" width="6.28515625" style="26" customWidth="1"/>
    <col min="12552" max="12590" width="2.85546875" style="26" customWidth="1"/>
    <col min="12591" max="12591" width="5" style="26" customWidth="1"/>
    <col min="12592" max="12592" width="12.7109375" style="26" customWidth="1"/>
    <col min="12593" max="12593" width="2.85546875" style="26" customWidth="1"/>
    <col min="12594" max="12801" width="12.5703125" style="26"/>
    <col min="12802" max="12802" width="0" style="26" hidden="1" customWidth="1"/>
    <col min="12803" max="12803" width="7.7109375" style="26" customWidth="1"/>
    <col min="12804" max="12804" width="7" style="26" customWidth="1"/>
    <col min="12805" max="12805" width="14.7109375" style="26" customWidth="1"/>
    <col min="12806" max="12806" width="2.85546875" style="26" customWidth="1"/>
    <col min="12807" max="12807" width="6.28515625" style="26" customWidth="1"/>
    <col min="12808" max="12846" width="2.85546875" style="26" customWidth="1"/>
    <col min="12847" max="12847" width="5" style="26" customWidth="1"/>
    <col min="12848" max="12848" width="12.7109375" style="26" customWidth="1"/>
    <col min="12849" max="12849" width="2.85546875" style="26" customWidth="1"/>
    <col min="12850" max="13057" width="12.5703125" style="26"/>
    <col min="13058" max="13058" width="0" style="26" hidden="1" customWidth="1"/>
    <col min="13059" max="13059" width="7.7109375" style="26" customWidth="1"/>
    <col min="13060" max="13060" width="7" style="26" customWidth="1"/>
    <col min="13061" max="13061" width="14.7109375" style="26" customWidth="1"/>
    <col min="13062" max="13062" width="2.85546875" style="26" customWidth="1"/>
    <col min="13063" max="13063" width="6.28515625" style="26" customWidth="1"/>
    <col min="13064" max="13102" width="2.85546875" style="26" customWidth="1"/>
    <col min="13103" max="13103" width="5" style="26" customWidth="1"/>
    <col min="13104" max="13104" width="12.7109375" style="26" customWidth="1"/>
    <col min="13105" max="13105" width="2.85546875" style="26" customWidth="1"/>
    <col min="13106" max="13313" width="12.5703125" style="26"/>
    <col min="13314" max="13314" width="0" style="26" hidden="1" customWidth="1"/>
    <col min="13315" max="13315" width="7.7109375" style="26" customWidth="1"/>
    <col min="13316" max="13316" width="7" style="26" customWidth="1"/>
    <col min="13317" max="13317" width="14.7109375" style="26" customWidth="1"/>
    <col min="13318" max="13318" width="2.85546875" style="26" customWidth="1"/>
    <col min="13319" max="13319" width="6.28515625" style="26" customWidth="1"/>
    <col min="13320" max="13358" width="2.85546875" style="26" customWidth="1"/>
    <col min="13359" max="13359" width="5" style="26" customWidth="1"/>
    <col min="13360" max="13360" width="12.7109375" style="26" customWidth="1"/>
    <col min="13361" max="13361" width="2.85546875" style="26" customWidth="1"/>
    <col min="13362" max="13569" width="12.5703125" style="26"/>
    <col min="13570" max="13570" width="0" style="26" hidden="1" customWidth="1"/>
    <col min="13571" max="13571" width="7.7109375" style="26" customWidth="1"/>
    <col min="13572" max="13572" width="7" style="26" customWidth="1"/>
    <col min="13573" max="13573" width="14.7109375" style="26" customWidth="1"/>
    <col min="13574" max="13574" width="2.85546875" style="26" customWidth="1"/>
    <col min="13575" max="13575" width="6.28515625" style="26" customWidth="1"/>
    <col min="13576" max="13614" width="2.85546875" style="26" customWidth="1"/>
    <col min="13615" max="13615" width="5" style="26" customWidth="1"/>
    <col min="13616" max="13616" width="12.7109375" style="26" customWidth="1"/>
    <col min="13617" max="13617" width="2.85546875" style="26" customWidth="1"/>
    <col min="13618" max="13825" width="12.5703125" style="26"/>
    <col min="13826" max="13826" width="0" style="26" hidden="1" customWidth="1"/>
    <col min="13827" max="13827" width="7.7109375" style="26" customWidth="1"/>
    <col min="13828" max="13828" width="7" style="26" customWidth="1"/>
    <col min="13829" max="13829" width="14.7109375" style="26" customWidth="1"/>
    <col min="13830" max="13830" width="2.85546875" style="26" customWidth="1"/>
    <col min="13831" max="13831" width="6.28515625" style="26" customWidth="1"/>
    <col min="13832" max="13870" width="2.85546875" style="26" customWidth="1"/>
    <col min="13871" max="13871" width="5" style="26" customWidth="1"/>
    <col min="13872" max="13872" width="12.7109375" style="26" customWidth="1"/>
    <col min="13873" max="13873" width="2.85546875" style="26" customWidth="1"/>
    <col min="13874" max="14081" width="12.5703125" style="26"/>
    <col min="14082" max="14082" width="0" style="26" hidden="1" customWidth="1"/>
    <col min="14083" max="14083" width="7.7109375" style="26" customWidth="1"/>
    <col min="14084" max="14084" width="7" style="26" customWidth="1"/>
    <col min="14085" max="14085" width="14.7109375" style="26" customWidth="1"/>
    <col min="14086" max="14086" width="2.85546875" style="26" customWidth="1"/>
    <col min="14087" max="14087" width="6.28515625" style="26" customWidth="1"/>
    <col min="14088" max="14126" width="2.85546875" style="26" customWidth="1"/>
    <col min="14127" max="14127" width="5" style="26" customWidth="1"/>
    <col min="14128" max="14128" width="12.7109375" style="26" customWidth="1"/>
    <col min="14129" max="14129" width="2.85546875" style="26" customWidth="1"/>
    <col min="14130" max="14337" width="12.5703125" style="26"/>
    <col min="14338" max="14338" width="0" style="26" hidden="1" customWidth="1"/>
    <col min="14339" max="14339" width="7.7109375" style="26" customWidth="1"/>
    <col min="14340" max="14340" width="7" style="26" customWidth="1"/>
    <col min="14341" max="14341" width="14.7109375" style="26" customWidth="1"/>
    <col min="14342" max="14342" width="2.85546875" style="26" customWidth="1"/>
    <col min="14343" max="14343" width="6.28515625" style="26" customWidth="1"/>
    <col min="14344" max="14382" width="2.85546875" style="26" customWidth="1"/>
    <col min="14383" max="14383" width="5" style="26" customWidth="1"/>
    <col min="14384" max="14384" width="12.7109375" style="26" customWidth="1"/>
    <col min="14385" max="14385" width="2.85546875" style="26" customWidth="1"/>
    <col min="14386" max="14593" width="12.5703125" style="26"/>
    <col min="14594" max="14594" width="0" style="26" hidden="1" customWidth="1"/>
    <col min="14595" max="14595" width="7.7109375" style="26" customWidth="1"/>
    <col min="14596" max="14596" width="7" style="26" customWidth="1"/>
    <col min="14597" max="14597" width="14.7109375" style="26" customWidth="1"/>
    <col min="14598" max="14598" width="2.85546875" style="26" customWidth="1"/>
    <col min="14599" max="14599" width="6.28515625" style="26" customWidth="1"/>
    <col min="14600" max="14638" width="2.85546875" style="26" customWidth="1"/>
    <col min="14639" max="14639" width="5" style="26" customWidth="1"/>
    <col min="14640" max="14640" width="12.7109375" style="26" customWidth="1"/>
    <col min="14641" max="14641" width="2.85546875" style="26" customWidth="1"/>
    <col min="14642" max="14849" width="12.5703125" style="26"/>
    <col min="14850" max="14850" width="0" style="26" hidden="1" customWidth="1"/>
    <col min="14851" max="14851" width="7.7109375" style="26" customWidth="1"/>
    <col min="14852" max="14852" width="7" style="26" customWidth="1"/>
    <col min="14853" max="14853" width="14.7109375" style="26" customWidth="1"/>
    <col min="14854" max="14854" width="2.85546875" style="26" customWidth="1"/>
    <col min="14855" max="14855" width="6.28515625" style="26" customWidth="1"/>
    <col min="14856" max="14894" width="2.85546875" style="26" customWidth="1"/>
    <col min="14895" max="14895" width="5" style="26" customWidth="1"/>
    <col min="14896" max="14896" width="12.7109375" style="26" customWidth="1"/>
    <col min="14897" max="14897" width="2.85546875" style="26" customWidth="1"/>
    <col min="14898" max="15105" width="12.5703125" style="26"/>
    <col min="15106" max="15106" width="0" style="26" hidden="1" customWidth="1"/>
    <col min="15107" max="15107" width="7.7109375" style="26" customWidth="1"/>
    <col min="15108" max="15108" width="7" style="26" customWidth="1"/>
    <col min="15109" max="15109" width="14.7109375" style="26" customWidth="1"/>
    <col min="15110" max="15110" width="2.85546875" style="26" customWidth="1"/>
    <col min="15111" max="15111" width="6.28515625" style="26" customWidth="1"/>
    <col min="15112" max="15150" width="2.85546875" style="26" customWidth="1"/>
    <col min="15151" max="15151" width="5" style="26" customWidth="1"/>
    <col min="15152" max="15152" width="12.7109375" style="26" customWidth="1"/>
    <col min="15153" max="15153" width="2.85546875" style="26" customWidth="1"/>
    <col min="15154" max="15361" width="12.5703125" style="26"/>
    <col min="15362" max="15362" width="0" style="26" hidden="1" customWidth="1"/>
    <col min="15363" max="15363" width="7.7109375" style="26" customWidth="1"/>
    <col min="15364" max="15364" width="7" style="26" customWidth="1"/>
    <col min="15365" max="15365" width="14.7109375" style="26" customWidth="1"/>
    <col min="15366" max="15366" width="2.85546875" style="26" customWidth="1"/>
    <col min="15367" max="15367" width="6.28515625" style="26" customWidth="1"/>
    <col min="15368" max="15406" width="2.85546875" style="26" customWidth="1"/>
    <col min="15407" max="15407" width="5" style="26" customWidth="1"/>
    <col min="15408" max="15408" width="12.7109375" style="26" customWidth="1"/>
    <col min="15409" max="15409" width="2.85546875" style="26" customWidth="1"/>
    <col min="15410" max="15617" width="12.5703125" style="26"/>
    <col min="15618" max="15618" width="0" style="26" hidden="1" customWidth="1"/>
    <col min="15619" max="15619" width="7.7109375" style="26" customWidth="1"/>
    <col min="15620" max="15620" width="7" style="26" customWidth="1"/>
    <col min="15621" max="15621" width="14.7109375" style="26" customWidth="1"/>
    <col min="15622" max="15622" width="2.85546875" style="26" customWidth="1"/>
    <col min="15623" max="15623" width="6.28515625" style="26" customWidth="1"/>
    <col min="15624" max="15662" width="2.85546875" style="26" customWidth="1"/>
    <col min="15663" max="15663" width="5" style="26" customWidth="1"/>
    <col min="15664" max="15664" width="12.7109375" style="26" customWidth="1"/>
    <col min="15665" max="15665" width="2.85546875" style="26" customWidth="1"/>
    <col min="15666" max="15873" width="12.5703125" style="26"/>
    <col min="15874" max="15874" width="0" style="26" hidden="1" customWidth="1"/>
    <col min="15875" max="15875" width="7.7109375" style="26" customWidth="1"/>
    <col min="15876" max="15876" width="7" style="26" customWidth="1"/>
    <col min="15877" max="15877" width="14.7109375" style="26" customWidth="1"/>
    <col min="15878" max="15878" width="2.85546875" style="26" customWidth="1"/>
    <col min="15879" max="15879" width="6.28515625" style="26" customWidth="1"/>
    <col min="15880" max="15918" width="2.85546875" style="26" customWidth="1"/>
    <col min="15919" max="15919" width="5" style="26" customWidth="1"/>
    <col min="15920" max="15920" width="12.7109375" style="26" customWidth="1"/>
    <col min="15921" max="15921" width="2.85546875" style="26" customWidth="1"/>
    <col min="15922" max="16129" width="12.5703125" style="26"/>
    <col min="16130" max="16130" width="0" style="26" hidden="1" customWidth="1"/>
    <col min="16131" max="16131" width="7.7109375" style="26" customWidth="1"/>
    <col min="16132" max="16132" width="7" style="26" customWidth="1"/>
    <col min="16133" max="16133" width="14.7109375" style="26" customWidth="1"/>
    <col min="16134" max="16134" width="2.85546875" style="26" customWidth="1"/>
    <col min="16135" max="16135" width="6.28515625" style="26" customWidth="1"/>
    <col min="16136" max="16174" width="2.85546875" style="26" customWidth="1"/>
    <col min="16175" max="16175" width="5" style="26" customWidth="1"/>
    <col min="16176" max="16176" width="12.7109375" style="26" customWidth="1"/>
    <col min="16177" max="16177" width="2.85546875" style="26" customWidth="1"/>
    <col min="16178" max="16384" width="12.5703125" style="26"/>
  </cols>
  <sheetData>
    <row r="1" spans="2:50" ht="17.25" customHeight="1" x14ac:dyDescent="0.25">
      <c r="B1" s="322" t="s">
        <v>279</v>
      </c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322"/>
      <c r="AF1" s="322"/>
      <c r="AG1" s="322"/>
      <c r="AH1" s="322"/>
      <c r="AI1" s="322"/>
      <c r="AJ1" s="322"/>
      <c r="AK1" s="322"/>
      <c r="AL1" s="322"/>
      <c r="AM1" s="322"/>
      <c r="AN1" s="322"/>
      <c r="AO1" s="322"/>
      <c r="AP1" s="322"/>
      <c r="AQ1" s="322"/>
      <c r="AR1" s="322"/>
      <c r="AS1" s="322"/>
      <c r="AT1" s="322"/>
      <c r="AU1" s="322"/>
      <c r="AV1" s="322"/>
      <c r="AW1" s="322"/>
    </row>
    <row r="2" spans="2:50" ht="18.75" customHeight="1" x14ac:dyDescent="0.25">
      <c r="B2" s="323" t="s">
        <v>74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</row>
    <row r="4" spans="2:50" ht="24" customHeight="1" x14ac:dyDescent="0.25">
      <c r="C4" s="324"/>
      <c r="D4" s="324"/>
      <c r="E4" s="324"/>
      <c r="F4" s="324"/>
      <c r="G4" s="324"/>
      <c r="H4" s="324"/>
      <c r="I4" s="112"/>
      <c r="J4" s="112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4"/>
      <c r="AH4" s="114"/>
      <c r="AI4" s="114"/>
      <c r="AJ4" s="114"/>
      <c r="AK4" s="114"/>
      <c r="AL4" s="115"/>
      <c r="AM4" s="325" t="s">
        <v>72</v>
      </c>
      <c r="AN4" s="325"/>
      <c r="AO4" s="325"/>
      <c r="AP4" s="325"/>
      <c r="AQ4" s="325"/>
      <c r="AR4" s="325"/>
      <c r="AS4" s="325"/>
      <c r="AT4" s="325"/>
      <c r="AU4" s="325"/>
      <c r="AV4" s="115"/>
      <c r="AW4" s="114"/>
    </row>
    <row r="5" spans="2:50" ht="33" customHeight="1" x14ac:dyDescent="0.25">
      <c r="C5" s="324" t="s">
        <v>280</v>
      </c>
      <c r="D5" s="324"/>
      <c r="E5" s="324"/>
      <c r="F5" s="324"/>
      <c r="G5" s="324"/>
      <c r="H5" s="324"/>
      <c r="I5" s="243"/>
      <c r="J5" s="243"/>
      <c r="K5" s="116"/>
      <c r="AG5" s="113"/>
      <c r="AH5" s="113"/>
      <c r="AI5" s="113"/>
      <c r="AJ5" s="113"/>
      <c r="AK5" s="113"/>
      <c r="AL5" s="326" t="s">
        <v>281</v>
      </c>
      <c r="AM5" s="326"/>
      <c r="AN5" s="326"/>
      <c r="AO5" s="326"/>
      <c r="AP5" s="25"/>
      <c r="AQ5" s="25"/>
      <c r="AR5" s="25"/>
      <c r="AS5" s="324" t="s">
        <v>343</v>
      </c>
      <c r="AT5" s="324"/>
      <c r="AU5" s="324"/>
      <c r="AV5" s="324"/>
      <c r="AW5" s="113"/>
    </row>
    <row r="6" spans="2:50" ht="32.25" customHeight="1" x14ac:dyDescent="0.25">
      <c r="B6" s="29"/>
      <c r="C6" s="409" t="s">
        <v>345</v>
      </c>
      <c r="D6" s="409"/>
      <c r="E6" s="409"/>
      <c r="F6" s="409"/>
      <c r="G6" s="409"/>
      <c r="H6" s="409"/>
      <c r="I6" s="409"/>
      <c r="J6" s="409"/>
      <c r="O6" s="117"/>
      <c r="AL6" s="242"/>
      <c r="AM6" s="327" t="s">
        <v>344</v>
      </c>
      <c r="AN6" s="327"/>
      <c r="AO6" s="327"/>
      <c r="AP6" s="327"/>
      <c r="AQ6" s="327"/>
      <c r="AR6" s="327"/>
      <c r="AS6" s="327"/>
      <c r="AT6" s="327"/>
      <c r="AU6" s="327"/>
      <c r="AV6" s="241"/>
    </row>
    <row r="7" spans="2:50" ht="27.75" customHeight="1" x14ac:dyDescent="0.25">
      <c r="B7" s="328" t="s">
        <v>257</v>
      </c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  <c r="AT7" s="328"/>
      <c r="AU7" s="328"/>
      <c r="AV7" s="328"/>
      <c r="AW7" s="328"/>
    </row>
    <row r="8" spans="2:50" ht="19.5" customHeight="1" x14ac:dyDescent="0.25">
      <c r="B8" s="329" t="s">
        <v>73</v>
      </c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329"/>
      <c r="AK8" s="329"/>
      <c r="AL8" s="329"/>
      <c r="AM8" s="329"/>
      <c r="AN8" s="329"/>
      <c r="AO8" s="329"/>
      <c r="AP8" s="329"/>
      <c r="AQ8" s="329"/>
      <c r="AR8" s="329"/>
      <c r="AS8" s="329"/>
      <c r="AT8" s="329"/>
      <c r="AU8" s="329"/>
      <c r="AV8" s="329"/>
      <c r="AW8" s="329"/>
    </row>
    <row r="9" spans="2:50" ht="26.25" customHeight="1" x14ac:dyDescent="0.25">
      <c r="B9" s="330" t="s">
        <v>250</v>
      </c>
      <c r="C9" s="330"/>
      <c r="D9" s="330"/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330"/>
      <c r="AL9" s="330"/>
      <c r="AM9" s="330"/>
      <c r="AN9" s="330"/>
      <c r="AO9" s="330"/>
      <c r="AP9" s="330"/>
      <c r="AQ9" s="330"/>
      <c r="AR9" s="330"/>
      <c r="AS9" s="330"/>
      <c r="AT9" s="330"/>
      <c r="AU9" s="330"/>
      <c r="AV9" s="330"/>
      <c r="AW9" s="330"/>
    </row>
    <row r="10" spans="2:50" ht="17.25" customHeight="1" x14ac:dyDescent="0.25">
      <c r="B10" s="320" t="s">
        <v>306</v>
      </c>
      <c r="C10" s="320"/>
      <c r="D10" s="320"/>
      <c r="E10" s="28"/>
      <c r="F10" s="28"/>
      <c r="G10" s="29"/>
      <c r="H10" s="321" t="s">
        <v>307</v>
      </c>
      <c r="I10" s="321"/>
      <c r="J10" s="321"/>
      <c r="K10" s="321"/>
      <c r="L10" s="321"/>
      <c r="M10" s="321"/>
      <c r="N10" s="321"/>
      <c r="O10" s="321"/>
      <c r="P10" s="321"/>
      <c r="Q10" s="321"/>
      <c r="R10" s="321"/>
      <c r="S10" s="321"/>
      <c r="T10" s="321"/>
      <c r="U10" s="321"/>
      <c r="V10" s="321"/>
      <c r="W10" s="321"/>
      <c r="X10" s="321"/>
      <c r="Y10" s="321"/>
      <c r="Z10" s="321"/>
      <c r="AA10" s="321"/>
      <c r="AB10" s="321"/>
      <c r="AC10" s="321"/>
      <c r="AD10" s="321"/>
      <c r="AE10" s="321"/>
      <c r="AF10" s="321"/>
      <c r="AG10" s="321"/>
      <c r="AH10" s="321"/>
      <c r="AI10" s="321"/>
      <c r="AJ10" s="321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118"/>
    </row>
    <row r="11" spans="2:50" ht="19.5" customHeight="1" x14ac:dyDescent="0.25">
      <c r="B11" s="314" t="s">
        <v>75</v>
      </c>
      <c r="C11" s="314"/>
      <c r="D11" s="314"/>
      <c r="E11" s="119"/>
      <c r="F11" s="119"/>
      <c r="G11" s="119"/>
      <c r="H11" s="315" t="s">
        <v>284</v>
      </c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315"/>
      <c r="AJ11" s="315"/>
      <c r="AK11" s="315"/>
      <c r="AL11" s="315"/>
      <c r="AM11" s="315"/>
      <c r="AN11" s="315"/>
      <c r="AO11" s="315"/>
      <c r="AP11" s="315"/>
      <c r="AQ11" s="315"/>
      <c r="AR11" s="315"/>
      <c r="AS11" s="315"/>
      <c r="AT11" s="315"/>
      <c r="AU11" s="315"/>
      <c r="AV11" s="315"/>
      <c r="AW11" s="27"/>
    </row>
    <row r="12" spans="2:50" ht="19.5" customHeight="1" x14ac:dyDescent="0.25">
      <c r="B12" s="309" t="s">
        <v>251</v>
      </c>
      <c r="C12" s="309"/>
      <c r="D12" s="309"/>
      <c r="E12" s="309"/>
      <c r="F12" s="309"/>
      <c r="G12" s="309"/>
      <c r="H12" s="309"/>
      <c r="I12" s="120"/>
      <c r="J12" s="120"/>
      <c r="K12" s="120"/>
      <c r="L12" s="120"/>
      <c r="M12" s="120"/>
      <c r="N12" s="120"/>
      <c r="O12" s="120"/>
      <c r="AW12" s="27"/>
    </row>
    <row r="13" spans="2:50" ht="36.75" customHeight="1" x14ac:dyDescent="0.25">
      <c r="B13" s="316" t="s">
        <v>252</v>
      </c>
      <c r="C13" s="316"/>
      <c r="D13" s="316"/>
      <c r="E13" s="316"/>
      <c r="F13" s="316"/>
      <c r="G13" s="316"/>
      <c r="H13" s="316"/>
      <c r="I13" s="121"/>
      <c r="J13" s="121"/>
      <c r="K13" s="121"/>
      <c r="L13" s="121"/>
      <c r="M13" s="121"/>
      <c r="N13" s="121"/>
      <c r="O13" s="121"/>
      <c r="P13" s="121"/>
      <c r="Q13" s="121"/>
      <c r="R13" s="317" t="s">
        <v>253</v>
      </c>
      <c r="S13" s="317"/>
      <c r="T13" s="317"/>
      <c r="U13" s="317"/>
      <c r="V13" s="317"/>
      <c r="W13" s="317"/>
      <c r="X13" s="317"/>
      <c r="Y13" s="317"/>
      <c r="Z13" s="317"/>
      <c r="AA13" s="317"/>
      <c r="AB13" s="317"/>
      <c r="AC13" s="121"/>
      <c r="AD13" s="121"/>
      <c r="AE13" s="121"/>
      <c r="AF13" s="121"/>
      <c r="AG13" s="318">
        <v>2024</v>
      </c>
      <c r="AH13" s="318"/>
      <c r="AI13" s="318"/>
      <c r="AJ13" s="31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</row>
    <row r="14" spans="2:50" ht="15" customHeight="1" x14ac:dyDescent="0.25">
      <c r="B14" s="319" t="s">
        <v>308</v>
      </c>
      <c r="C14" s="319"/>
      <c r="D14" s="319"/>
      <c r="E14" s="319"/>
      <c r="F14" s="319"/>
      <c r="G14" s="319"/>
      <c r="H14" s="319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</row>
    <row r="15" spans="2:50" ht="13.5" hidden="1" customHeight="1" x14ac:dyDescent="0.25">
      <c r="B15" s="97"/>
      <c r="H15" s="307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307"/>
      <c r="AI15" s="307"/>
      <c r="AJ15" s="307"/>
      <c r="AK15" s="307"/>
      <c r="AL15" s="307"/>
      <c r="AM15" s="307"/>
      <c r="AN15" s="307"/>
      <c r="AO15" s="307"/>
      <c r="AP15" s="307"/>
      <c r="AQ15" s="307"/>
      <c r="AR15" s="307"/>
      <c r="AS15" s="307"/>
      <c r="AT15" s="307"/>
      <c r="AU15" s="307"/>
      <c r="AV15" s="307"/>
      <c r="AW15" s="307"/>
    </row>
    <row r="16" spans="2:50" ht="13.5" hidden="1" customHeight="1" x14ac:dyDescent="0.25">
      <c r="B16" s="9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307"/>
      <c r="S16" s="307"/>
      <c r="T16" s="307"/>
      <c r="U16" s="307"/>
      <c r="V16" s="307"/>
      <c r="W16" s="307"/>
      <c r="X16" s="307"/>
      <c r="Y16" s="307"/>
      <c r="Z16" s="307"/>
      <c r="AA16" s="307"/>
      <c r="AB16" s="307"/>
      <c r="AC16" s="307"/>
      <c r="AD16" s="307"/>
      <c r="AE16" s="307"/>
      <c r="AF16" s="307"/>
      <c r="AG16" s="307"/>
      <c r="AH16" s="307"/>
      <c r="AI16" s="307"/>
      <c r="AJ16" s="307"/>
      <c r="AK16" s="307"/>
      <c r="AL16" s="307"/>
      <c r="AM16" s="307"/>
      <c r="AN16" s="307"/>
      <c r="AO16" s="307"/>
      <c r="AP16" s="307"/>
      <c r="AQ16" s="307"/>
      <c r="AR16" s="307"/>
      <c r="AS16" s="307"/>
      <c r="AT16" s="307"/>
      <c r="AU16" s="307"/>
      <c r="AV16" s="307"/>
      <c r="AW16" s="307"/>
    </row>
    <row r="17" spans="2:49" ht="13.5" hidden="1" customHeight="1" x14ac:dyDescent="0.25">
      <c r="B17" s="9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307"/>
      <c r="AB17" s="307"/>
      <c r="AC17" s="307"/>
      <c r="AD17" s="307"/>
      <c r="AE17" s="307"/>
      <c r="AF17" s="307"/>
      <c r="AG17" s="307"/>
      <c r="AH17" s="307"/>
      <c r="AI17" s="307"/>
      <c r="AJ17" s="307"/>
      <c r="AK17" s="307"/>
      <c r="AL17" s="307"/>
      <c r="AM17" s="307"/>
      <c r="AN17" s="307"/>
      <c r="AO17" s="307"/>
      <c r="AP17" s="307"/>
      <c r="AQ17" s="307"/>
      <c r="AR17" s="307"/>
      <c r="AS17" s="307"/>
      <c r="AT17" s="307"/>
      <c r="AU17" s="307"/>
      <c r="AV17" s="307"/>
      <c r="AW17" s="307"/>
    </row>
    <row r="18" spans="2:49" ht="13.5" hidden="1" customHeight="1" x14ac:dyDescent="0.25">
      <c r="B18" s="9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7"/>
      <c r="AC18" s="307"/>
      <c r="AD18" s="307"/>
      <c r="AE18" s="307"/>
      <c r="AF18" s="307"/>
      <c r="AG18" s="307"/>
      <c r="AH18" s="307"/>
      <c r="AI18" s="307"/>
      <c r="AJ18" s="307"/>
      <c r="AK18" s="307"/>
      <c r="AL18" s="307"/>
      <c r="AM18" s="307"/>
      <c r="AN18" s="307"/>
      <c r="AO18" s="307"/>
      <c r="AP18" s="307"/>
      <c r="AQ18" s="307"/>
      <c r="AR18" s="307"/>
      <c r="AS18" s="307"/>
      <c r="AT18" s="307"/>
      <c r="AU18" s="307"/>
      <c r="AV18" s="307"/>
      <c r="AW18" s="307"/>
    </row>
    <row r="19" spans="2:49" ht="13.5" hidden="1" customHeight="1" x14ac:dyDescent="0.25">
      <c r="B19" s="9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</row>
    <row r="20" spans="2:49" ht="13.5" hidden="1" customHeight="1" x14ac:dyDescent="0.25">
      <c r="B20" s="97"/>
      <c r="H20" s="307"/>
      <c r="I20" s="307"/>
      <c r="J20" s="307"/>
      <c r="K20" s="307"/>
      <c r="L20" s="307"/>
      <c r="M20" s="307"/>
      <c r="N20" s="307"/>
      <c r="O20" s="307"/>
      <c r="P20" s="307"/>
      <c r="Q20" s="308"/>
      <c r="R20" s="308"/>
      <c r="S20" s="308"/>
      <c r="T20" s="308"/>
      <c r="U20" s="308"/>
      <c r="V20" s="308"/>
      <c r="W20" s="308"/>
      <c r="X20" s="308"/>
      <c r="Y20" s="308"/>
      <c r="Z20" s="308"/>
      <c r="AA20" s="308"/>
      <c r="AB20" s="308"/>
      <c r="AC20" s="308"/>
      <c r="AD20" s="308"/>
      <c r="AE20" s="308"/>
      <c r="AF20" s="308"/>
      <c r="AG20" s="308"/>
      <c r="AH20" s="308"/>
      <c r="AI20" s="307"/>
      <c r="AJ20" s="308"/>
      <c r="AK20" s="308"/>
      <c r="AL20" s="308"/>
      <c r="AM20" s="308"/>
      <c r="AN20" s="308"/>
      <c r="AO20" s="308"/>
      <c r="AP20" s="308"/>
      <c r="AQ20" s="308"/>
      <c r="AR20" s="308"/>
      <c r="AS20" s="308"/>
      <c r="AT20" s="308"/>
      <c r="AU20" s="308"/>
      <c r="AV20" s="308"/>
      <c r="AW20" s="307"/>
    </row>
    <row r="21" spans="2:49" ht="17.25" customHeight="1" x14ac:dyDescent="0.25">
      <c r="B21" s="309" t="s">
        <v>254</v>
      </c>
      <c r="C21" s="310"/>
      <c r="D21" s="310"/>
      <c r="E21" s="310"/>
      <c r="F21" s="310"/>
      <c r="G21" s="310"/>
      <c r="H21" s="310"/>
      <c r="I21" s="122"/>
      <c r="J21" s="122"/>
      <c r="K21" s="122"/>
      <c r="L21" s="122"/>
      <c r="M21" s="122"/>
      <c r="N21" s="122"/>
      <c r="O21" s="122"/>
      <c r="P21" s="29"/>
      <c r="Q21" s="121"/>
      <c r="R21" s="311" t="s">
        <v>255</v>
      </c>
      <c r="S21" s="311"/>
      <c r="T21" s="311"/>
      <c r="U21" s="311"/>
      <c r="V21" s="311"/>
      <c r="W21" s="311"/>
      <c r="X21" s="311"/>
      <c r="Y21" s="311"/>
      <c r="Z21" s="311"/>
      <c r="AA21" s="311"/>
      <c r="AB21" s="311"/>
      <c r="AC21" s="311"/>
      <c r="AD21" s="311"/>
      <c r="AE21" s="311"/>
      <c r="AF21" s="123"/>
      <c r="AG21" s="311" t="s">
        <v>310</v>
      </c>
      <c r="AH21" s="311"/>
      <c r="AI21" s="311"/>
      <c r="AJ21" s="311"/>
      <c r="AK21" s="311"/>
      <c r="AL21" s="311"/>
      <c r="AM21" s="311"/>
      <c r="AN21" s="311"/>
      <c r="AO21" s="311"/>
      <c r="AP21" s="311"/>
      <c r="AQ21" s="311"/>
      <c r="AR21" s="311"/>
      <c r="AS21" s="311"/>
      <c r="AT21" s="311"/>
      <c r="AU21" s="311"/>
      <c r="AV21" s="311"/>
      <c r="AW21" s="122"/>
    </row>
    <row r="22" spans="2:49" ht="13.5" customHeight="1" x14ac:dyDescent="0.25">
      <c r="B22" s="313" t="s">
        <v>309</v>
      </c>
      <c r="C22" s="313"/>
      <c r="D22" s="313"/>
      <c r="E22" s="313"/>
      <c r="F22" s="313"/>
      <c r="G22" s="313"/>
      <c r="H22" s="313"/>
      <c r="I22" s="29"/>
      <c r="J22" s="29"/>
      <c r="K22" s="29"/>
      <c r="L22" s="29"/>
      <c r="M22" s="29"/>
      <c r="N22" s="29"/>
      <c r="O22" s="29"/>
      <c r="P22" s="29"/>
      <c r="Q22" s="29"/>
      <c r="R22" s="312"/>
      <c r="S22" s="312"/>
      <c r="T22" s="312"/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312"/>
      <c r="AF22" s="123"/>
      <c r="AG22" s="312"/>
      <c r="AH22" s="312"/>
      <c r="AI22" s="312"/>
      <c r="AJ22" s="312"/>
      <c r="AK22" s="312"/>
      <c r="AL22" s="312"/>
      <c r="AM22" s="312"/>
      <c r="AN22" s="312"/>
      <c r="AO22" s="312"/>
      <c r="AP22" s="312"/>
      <c r="AQ22" s="312"/>
      <c r="AR22" s="312"/>
      <c r="AS22" s="312"/>
      <c r="AT22" s="312"/>
      <c r="AU22" s="312"/>
      <c r="AV22" s="312"/>
      <c r="AW22" s="27"/>
    </row>
    <row r="23" spans="2:49" ht="18.75" customHeight="1" x14ac:dyDescent="0.25"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1"/>
      <c r="Q23" s="31"/>
      <c r="R23" s="31"/>
      <c r="S23" s="31"/>
      <c r="T23" s="31"/>
      <c r="U23" s="31"/>
      <c r="V23" s="302"/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  <c r="AJ23" s="302"/>
      <c r="AK23" s="302"/>
      <c r="AL23" s="302"/>
      <c r="AM23" s="302"/>
      <c r="AN23" s="302"/>
      <c r="AO23" s="302"/>
      <c r="AP23" s="302"/>
      <c r="AQ23" s="302"/>
      <c r="AR23" s="302"/>
      <c r="AS23" s="302"/>
      <c r="AT23" s="302"/>
      <c r="AU23" s="302"/>
      <c r="AV23" s="302"/>
      <c r="AW23" s="302"/>
    </row>
    <row r="24" spans="2:49" ht="13.5" customHeight="1" x14ac:dyDescent="0.25"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303"/>
      <c r="W24" s="303"/>
      <c r="X24" s="303"/>
      <c r="Y24" s="303"/>
      <c r="Z24" s="303"/>
      <c r="AA24" s="303"/>
      <c r="AB24" s="303"/>
      <c r="AC24" s="303"/>
      <c r="AD24" s="303"/>
      <c r="AE24" s="303"/>
      <c r="AF24" s="303"/>
      <c r="AG24" s="303"/>
      <c r="AH24" s="303"/>
      <c r="AI24" s="303"/>
      <c r="AJ24" s="303"/>
      <c r="AK24" s="303"/>
      <c r="AL24" s="303"/>
      <c r="AM24" s="303"/>
      <c r="AN24" s="303"/>
      <c r="AO24" s="303"/>
      <c r="AP24" s="303"/>
      <c r="AQ24" s="303"/>
      <c r="AR24" s="303"/>
      <c r="AS24" s="303"/>
      <c r="AT24" s="303"/>
      <c r="AU24" s="303"/>
      <c r="AV24" s="303"/>
      <c r="AW24" s="303"/>
    </row>
    <row r="25" spans="2:49" ht="13.5" customHeight="1" x14ac:dyDescent="0.25">
      <c r="M25" s="304"/>
      <c r="N25" s="304"/>
      <c r="O25" s="305"/>
      <c r="P25" s="305"/>
      <c r="Q25" s="305"/>
      <c r="R25" s="305"/>
      <c r="S25" s="305"/>
      <c r="T25" s="304"/>
      <c r="U25" s="304"/>
      <c r="V25" s="306"/>
      <c r="W25" s="306"/>
      <c r="X25" s="306"/>
      <c r="Y25" s="306"/>
      <c r="Z25" s="306"/>
      <c r="AA25" s="306"/>
      <c r="AB25" s="118"/>
      <c r="AC25" s="118"/>
    </row>
    <row r="26" spans="2:49" ht="19.5" customHeight="1" x14ac:dyDescent="0.25">
      <c r="C26" s="299" t="s">
        <v>256</v>
      </c>
      <c r="D26" s="299"/>
      <c r="E26" s="299"/>
      <c r="F26" s="299"/>
      <c r="G26" s="299"/>
      <c r="H26" s="299"/>
      <c r="I26" s="299"/>
    </row>
    <row r="29" spans="2:49" ht="13.5" customHeight="1" x14ac:dyDescent="0.25">
      <c r="C29" s="300" t="s">
        <v>283</v>
      </c>
      <c r="D29" s="300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/>
      <c r="T29" s="300"/>
      <c r="U29" s="300"/>
      <c r="V29" s="300"/>
      <c r="W29" s="300"/>
      <c r="X29" s="300"/>
      <c r="Y29" s="300"/>
      <c r="Z29" s="300"/>
      <c r="AA29" s="300"/>
      <c r="AB29" s="300"/>
      <c r="AC29" s="300"/>
      <c r="AD29" s="300"/>
      <c r="AE29" s="300"/>
      <c r="AF29" s="300"/>
      <c r="AG29" s="300"/>
      <c r="AH29" s="300"/>
      <c r="AI29" s="300"/>
      <c r="AJ29" s="300"/>
      <c r="AK29" s="300"/>
      <c r="AL29" s="300"/>
      <c r="AM29" s="300"/>
      <c r="AN29" s="300"/>
      <c r="AO29" s="300"/>
      <c r="AP29" s="300"/>
      <c r="AQ29" s="300"/>
      <c r="AR29" s="300"/>
      <c r="AS29" s="300"/>
      <c r="AT29" s="300"/>
      <c r="AU29" s="300"/>
    </row>
    <row r="31" spans="2:49" ht="13.5" customHeight="1" x14ac:dyDescent="0.25">
      <c r="C31" s="300" t="s">
        <v>282</v>
      </c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300"/>
      <c r="U31" s="300"/>
      <c r="V31" s="300"/>
      <c r="W31" s="300"/>
      <c r="X31" s="300"/>
      <c r="Y31" s="300"/>
      <c r="Z31" s="300"/>
      <c r="AA31" s="300"/>
      <c r="AB31" s="300"/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0"/>
      <c r="AN31" s="300"/>
      <c r="AO31" s="300"/>
      <c r="AP31" s="300"/>
      <c r="AQ31" s="300"/>
      <c r="AR31" s="300"/>
      <c r="AS31" s="300"/>
      <c r="AT31" s="300"/>
      <c r="AU31" s="300"/>
    </row>
    <row r="33" spans="7:7" ht="13.5" customHeight="1" x14ac:dyDescent="0.25">
      <c r="G33" s="125"/>
    </row>
  </sheetData>
  <mergeCells count="41">
    <mergeCell ref="B10:D10"/>
    <mergeCell ref="H10:AJ10"/>
    <mergeCell ref="B1:AW1"/>
    <mergeCell ref="B2:AW2"/>
    <mergeCell ref="C4:H4"/>
    <mergeCell ref="AM4:AU4"/>
    <mergeCell ref="C5:H5"/>
    <mergeCell ref="AL5:AO5"/>
    <mergeCell ref="AS5:AV5"/>
    <mergeCell ref="C6:J6"/>
    <mergeCell ref="AM6:AU6"/>
    <mergeCell ref="B7:AW7"/>
    <mergeCell ref="B8:AW8"/>
    <mergeCell ref="B9:AW9"/>
    <mergeCell ref="H19:AW19"/>
    <mergeCell ref="B11:D11"/>
    <mergeCell ref="H11:AV11"/>
    <mergeCell ref="B12:H12"/>
    <mergeCell ref="B13:H13"/>
    <mergeCell ref="R13:AB13"/>
    <mergeCell ref="AG13:AJ13"/>
    <mergeCell ref="H15:AW15"/>
    <mergeCell ref="H16:AW16"/>
    <mergeCell ref="H17:AW17"/>
    <mergeCell ref="H18:AW18"/>
    <mergeCell ref="B14:H14"/>
    <mergeCell ref="H20:AW20"/>
    <mergeCell ref="B21:H21"/>
    <mergeCell ref="R21:AE22"/>
    <mergeCell ref="B22:H22"/>
    <mergeCell ref="AG21:AV22"/>
    <mergeCell ref="C26:I26"/>
    <mergeCell ref="C31:AU31"/>
    <mergeCell ref="C29:AU29"/>
    <mergeCell ref="B23:P23"/>
    <mergeCell ref="V23:AW23"/>
    <mergeCell ref="V24:AW24"/>
    <mergeCell ref="M25:N25"/>
    <mergeCell ref="O25:S25"/>
    <mergeCell ref="T25:U25"/>
    <mergeCell ref="V25:AA25"/>
  </mergeCells>
  <printOptions horizontalCentered="1"/>
  <pageMargins left="0.35433070866141736" right="0.74803149606299213" top="0.59055118110236227" bottom="0.98425196850393704" header="0" footer="0"/>
  <pageSetup paperSize="9" scale="69" orientation="landscape" r:id="rId1"/>
  <headerFooter alignWithMargins="0"/>
  <colBreaks count="1" manualBreakCount="1">
    <brk id="4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BR26"/>
  <sheetViews>
    <sheetView zoomScaleNormal="100" workbookViewId="0">
      <selection activeCell="AD29" sqref="AD29"/>
    </sheetView>
  </sheetViews>
  <sheetFormatPr defaultColWidth="12.5703125" defaultRowHeight="15" customHeight="1" x14ac:dyDescent="0.15"/>
  <cols>
    <col min="1" max="1" width="4.5703125" style="129" customWidth="1"/>
    <col min="2" max="54" width="2.85546875" style="129" customWidth="1"/>
    <col min="55" max="55" width="1.5703125" style="129" customWidth="1"/>
    <col min="56" max="57" width="2.85546875" style="129" customWidth="1"/>
    <col min="58" max="58" width="2" style="129" customWidth="1"/>
    <col min="59" max="59" width="2.85546875" style="129" customWidth="1"/>
    <col min="60" max="60" width="1.85546875" style="129" customWidth="1"/>
    <col min="61" max="61" width="2.85546875" style="129" customWidth="1"/>
    <col min="62" max="62" width="1.5703125" style="129" customWidth="1"/>
    <col min="63" max="69" width="2.85546875" style="129" customWidth="1"/>
    <col min="70" max="257" width="12.5703125" style="129"/>
    <col min="258" max="258" width="4.5703125" style="129" customWidth="1"/>
    <col min="259" max="310" width="2.85546875" style="129" customWidth="1"/>
    <col min="311" max="311" width="1.5703125" style="129" customWidth="1"/>
    <col min="312" max="313" width="2.85546875" style="129" customWidth="1"/>
    <col min="314" max="314" width="2" style="129" customWidth="1"/>
    <col min="315" max="315" width="2.85546875" style="129" customWidth="1"/>
    <col min="316" max="316" width="1.85546875" style="129" customWidth="1"/>
    <col min="317" max="317" width="2.85546875" style="129" customWidth="1"/>
    <col min="318" max="318" width="1.5703125" style="129" customWidth="1"/>
    <col min="319" max="325" width="2.85546875" style="129" customWidth="1"/>
    <col min="326" max="513" width="12.5703125" style="129"/>
    <col min="514" max="514" width="4.5703125" style="129" customWidth="1"/>
    <col min="515" max="566" width="2.85546875" style="129" customWidth="1"/>
    <col min="567" max="567" width="1.5703125" style="129" customWidth="1"/>
    <col min="568" max="569" width="2.85546875" style="129" customWidth="1"/>
    <col min="570" max="570" width="2" style="129" customWidth="1"/>
    <col min="571" max="571" width="2.85546875" style="129" customWidth="1"/>
    <col min="572" max="572" width="1.85546875" style="129" customWidth="1"/>
    <col min="573" max="573" width="2.85546875" style="129" customWidth="1"/>
    <col min="574" max="574" width="1.5703125" style="129" customWidth="1"/>
    <col min="575" max="581" width="2.85546875" style="129" customWidth="1"/>
    <col min="582" max="769" width="12.5703125" style="129"/>
    <col min="770" max="770" width="4.5703125" style="129" customWidth="1"/>
    <col min="771" max="822" width="2.85546875" style="129" customWidth="1"/>
    <col min="823" max="823" width="1.5703125" style="129" customWidth="1"/>
    <col min="824" max="825" width="2.85546875" style="129" customWidth="1"/>
    <col min="826" max="826" width="2" style="129" customWidth="1"/>
    <col min="827" max="827" width="2.85546875" style="129" customWidth="1"/>
    <col min="828" max="828" width="1.85546875" style="129" customWidth="1"/>
    <col min="829" max="829" width="2.85546875" style="129" customWidth="1"/>
    <col min="830" max="830" width="1.5703125" style="129" customWidth="1"/>
    <col min="831" max="837" width="2.85546875" style="129" customWidth="1"/>
    <col min="838" max="1025" width="12.5703125" style="129"/>
    <col min="1026" max="1026" width="4.5703125" style="129" customWidth="1"/>
    <col min="1027" max="1078" width="2.85546875" style="129" customWidth="1"/>
    <col min="1079" max="1079" width="1.5703125" style="129" customWidth="1"/>
    <col min="1080" max="1081" width="2.85546875" style="129" customWidth="1"/>
    <col min="1082" max="1082" width="2" style="129" customWidth="1"/>
    <col min="1083" max="1083" width="2.85546875" style="129" customWidth="1"/>
    <col min="1084" max="1084" width="1.85546875" style="129" customWidth="1"/>
    <col min="1085" max="1085" width="2.85546875" style="129" customWidth="1"/>
    <col min="1086" max="1086" width="1.5703125" style="129" customWidth="1"/>
    <col min="1087" max="1093" width="2.85546875" style="129" customWidth="1"/>
    <col min="1094" max="1281" width="12.5703125" style="129"/>
    <col min="1282" max="1282" width="4.5703125" style="129" customWidth="1"/>
    <col min="1283" max="1334" width="2.85546875" style="129" customWidth="1"/>
    <col min="1335" max="1335" width="1.5703125" style="129" customWidth="1"/>
    <col min="1336" max="1337" width="2.85546875" style="129" customWidth="1"/>
    <col min="1338" max="1338" width="2" style="129" customWidth="1"/>
    <col min="1339" max="1339" width="2.85546875" style="129" customWidth="1"/>
    <col min="1340" max="1340" width="1.85546875" style="129" customWidth="1"/>
    <col min="1341" max="1341" width="2.85546875" style="129" customWidth="1"/>
    <col min="1342" max="1342" width="1.5703125" style="129" customWidth="1"/>
    <col min="1343" max="1349" width="2.85546875" style="129" customWidth="1"/>
    <col min="1350" max="1537" width="12.5703125" style="129"/>
    <col min="1538" max="1538" width="4.5703125" style="129" customWidth="1"/>
    <col min="1539" max="1590" width="2.85546875" style="129" customWidth="1"/>
    <col min="1591" max="1591" width="1.5703125" style="129" customWidth="1"/>
    <col min="1592" max="1593" width="2.85546875" style="129" customWidth="1"/>
    <col min="1594" max="1594" width="2" style="129" customWidth="1"/>
    <col min="1595" max="1595" width="2.85546875" style="129" customWidth="1"/>
    <col min="1596" max="1596" width="1.85546875" style="129" customWidth="1"/>
    <col min="1597" max="1597" width="2.85546875" style="129" customWidth="1"/>
    <col min="1598" max="1598" width="1.5703125" style="129" customWidth="1"/>
    <col min="1599" max="1605" width="2.85546875" style="129" customWidth="1"/>
    <col min="1606" max="1793" width="12.5703125" style="129"/>
    <col min="1794" max="1794" width="4.5703125" style="129" customWidth="1"/>
    <col min="1795" max="1846" width="2.85546875" style="129" customWidth="1"/>
    <col min="1847" max="1847" width="1.5703125" style="129" customWidth="1"/>
    <col min="1848" max="1849" width="2.85546875" style="129" customWidth="1"/>
    <col min="1850" max="1850" width="2" style="129" customWidth="1"/>
    <col min="1851" max="1851" width="2.85546875" style="129" customWidth="1"/>
    <col min="1852" max="1852" width="1.85546875" style="129" customWidth="1"/>
    <col min="1853" max="1853" width="2.85546875" style="129" customWidth="1"/>
    <col min="1854" max="1854" width="1.5703125" style="129" customWidth="1"/>
    <col min="1855" max="1861" width="2.85546875" style="129" customWidth="1"/>
    <col min="1862" max="2049" width="12.5703125" style="129"/>
    <col min="2050" max="2050" width="4.5703125" style="129" customWidth="1"/>
    <col min="2051" max="2102" width="2.85546875" style="129" customWidth="1"/>
    <col min="2103" max="2103" width="1.5703125" style="129" customWidth="1"/>
    <col min="2104" max="2105" width="2.85546875" style="129" customWidth="1"/>
    <col min="2106" max="2106" width="2" style="129" customWidth="1"/>
    <col min="2107" max="2107" width="2.85546875" style="129" customWidth="1"/>
    <col min="2108" max="2108" width="1.85546875" style="129" customWidth="1"/>
    <col min="2109" max="2109" width="2.85546875" style="129" customWidth="1"/>
    <col min="2110" max="2110" width="1.5703125" style="129" customWidth="1"/>
    <col min="2111" max="2117" width="2.85546875" style="129" customWidth="1"/>
    <col min="2118" max="2305" width="12.5703125" style="129"/>
    <col min="2306" max="2306" width="4.5703125" style="129" customWidth="1"/>
    <col min="2307" max="2358" width="2.85546875" style="129" customWidth="1"/>
    <col min="2359" max="2359" width="1.5703125" style="129" customWidth="1"/>
    <col min="2360" max="2361" width="2.85546875" style="129" customWidth="1"/>
    <col min="2362" max="2362" width="2" style="129" customWidth="1"/>
    <col min="2363" max="2363" width="2.85546875" style="129" customWidth="1"/>
    <col min="2364" max="2364" width="1.85546875" style="129" customWidth="1"/>
    <col min="2365" max="2365" width="2.85546875" style="129" customWidth="1"/>
    <col min="2366" max="2366" width="1.5703125" style="129" customWidth="1"/>
    <col min="2367" max="2373" width="2.85546875" style="129" customWidth="1"/>
    <col min="2374" max="2561" width="12.5703125" style="129"/>
    <col min="2562" max="2562" width="4.5703125" style="129" customWidth="1"/>
    <col min="2563" max="2614" width="2.85546875" style="129" customWidth="1"/>
    <col min="2615" max="2615" width="1.5703125" style="129" customWidth="1"/>
    <col min="2616" max="2617" width="2.85546875" style="129" customWidth="1"/>
    <col min="2618" max="2618" width="2" style="129" customWidth="1"/>
    <col min="2619" max="2619" width="2.85546875" style="129" customWidth="1"/>
    <col min="2620" max="2620" width="1.85546875" style="129" customWidth="1"/>
    <col min="2621" max="2621" width="2.85546875" style="129" customWidth="1"/>
    <col min="2622" max="2622" width="1.5703125" style="129" customWidth="1"/>
    <col min="2623" max="2629" width="2.85546875" style="129" customWidth="1"/>
    <col min="2630" max="2817" width="12.5703125" style="129"/>
    <col min="2818" max="2818" width="4.5703125" style="129" customWidth="1"/>
    <col min="2819" max="2870" width="2.85546875" style="129" customWidth="1"/>
    <col min="2871" max="2871" width="1.5703125" style="129" customWidth="1"/>
    <col min="2872" max="2873" width="2.85546875" style="129" customWidth="1"/>
    <col min="2874" max="2874" width="2" style="129" customWidth="1"/>
    <col min="2875" max="2875" width="2.85546875" style="129" customWidth="1"/>
    <col min="2876" max="2876" width="1.85546875" style="129" customWidth="1"/>
    <col min="2877" max="2877" width="2.85546875" style="129" customWidth="1"/>
    <col min="2878" max="2878" width="1.5703125" style="129" customWidth="1"/>
    <col min="2879" max="2885" width="2.85546875" style="129" customWidth="1"/>
    <col min="2886" max="3073" width="12.5703125" style="129"/>
    <col min="3074" max="3074" width="4.5703125" style="129" customWidth="1"/>
    <col min="3075" max="3126" width="2.85546875" style="129" customWidth="1"/>
    <col min="3127" max="3127" width="1.5703125" style="129" customWidth="1"/>
    <col min="3128" max="3129" width="2.85546875" style="129" customWidth="1"/>
    <col min="3130" max="3130" width="2" style="129" customWidth="1"/>
    <col min="3131" max="3131" width="2.85546875" style="129" customWidth="1"/>
    <col min="3132" max="3132" width="1.85546875" style="129" customWidth="1"/>
    <col min="3133" max="3133" width="2.85546875" style="129" customWidth="1"/>
    <col min="3134" max="3134" width="1.5703125" style="129" customWidth="1"/>
    <col min="3135" max="3141" width="2.85546875" style="129" customWidth="1"/>
    <col min="3142" max="3329" width="12.5703125" style="129"/>
    <col min="3330" max="3330" width="4.5703125" style="129" customWidth="1"/>
    <col min="3331" max="3382" width="2.85546875" style="129" customWidth="1"/>
    <col min="3383" max="3383" width="1.5703125" style="129" customWidth="1"/>
    <col min="3384" max="3385" width="2.85546875" style="129" customWidth="1"/>
    <col min="3386" max="3386" width="2" style="129" customWidth="1"/>
    <col min="3387" max="3387" width="2.85546875" style="129" customWidth="1"/>
    <col min="3388" max="3388" width="1.85546875" style="129" customWidth="1"/>
    <col min="3389" max="3389" width="2.85546875" style="129" customWidth="1"/>
    <col min="3390" max="3390" width="1.5703125" style="129" customWidth="1"/>
    <col min="3391" max="3397" width="2.85546875" style="129" customWidth="1"/>
    <col min="3398" max="3585" width="12.5703125" style="129"/>
    <col min="3586" max="3586" width="4.5703125" style="129" customWidth="1"/>
    <col min="3587" max="3638" width="2.85546875" style="129" customWidth="1"/>
    <col min="3639" max="3639" width="1.5703125" style="129" customWidth="1"/>
    <col min="3640" max="3641" width="2.85546875" style="129" customWidth="1"/>
    <col min="3642" max="3642" width="2" style="129" customWidth="1"/>
    <col min="3643" max="3643" width="2.85546875" style="129" customWidth="1"/>
    <col min="3644" max="3644" width="1.85546875" style="129" customWidth="1"/>
    <col min="3645" max="3645" width="2.85546875" style="129" customWidth="1"/>
    <col min="3646" max="3646" width="1.5703125" style="129" customWidth="1"/>
    <col min="3647" max="3653" width="2.85546875" style="129" customWidth="1"/>
    <col min="3654" max="3841" width="12.5703125" style="129"/>
    <col min="3842" max="3842" width="4.5703125" style="129" customWidth="1"/>
    <col min="3843" max="3894" width="2.85546875" style="129" customWidth="1"/>
    <col min="3895" max="3895" width="1.5703125" style="129" customWidth="1"/>
    <col min="3896" max="3897" width="2.85546875" style="129" customWidth="1"/>
    <col min="3898" max="3898" width="2" style="129" customWidth="1"/>
    <col min="3899" max="3899" width="2.85546875" style="129" customWidth="1"/>
    <col min="3900" max="3900" width="1.85546875" style="129" customWidth="1"/>
    <col min="3901" max="3901" width="2.85546875" style="129" customWidth="1"/>
    <col min="3902" max="3902" width="1.5703125" style="129" customWidth="1"/>
    <col min="3903" max="3909" width="2.85546875" style="129" customWidth="1"/>
    <col min="3910" max="4097" width="12.5703125" style="129"/>
    <col min="4098" max="4098" width="4.5703125" style="129" customWidth="1"/>
    <col min="4099" max="4150" width="2.85546875" style="129" customWidth="1"/>
    <col min="4151" max="4151" width="1.5703125" style="129" customWidth="1"/>
    <col min="4152" max="4153" width="2.85546875" style="129" customWidth="1"/>
    <col min="4154" max="4154" width="2" style="129" customWidth="1"/>
    <col min="4155" max="4155" width="2.85546875" style="129" customWidth="1"/>
    <col min="4156" max="4156" width="1.85546875" style="129" customWidth="1"/>
    <col min="4157" max="4157" width="2.85546875" style="129" customWidth="1"/>
    <col min="4158" max="4158" width="1.5703125" style="129" customWidth="1"/>
    <col min="4159" max="4165" width="2.85546875" style="129" customWidth="1"/>
    <col min="4166" max="4353" width="12.5703125" style="129"/>
    <col min="4354" max="4354" width="4.5703125" style="129" customWidth="1"/>
    <col min="4355" max="4406" width="2.85546875" style="129" customWidth="1"/>
    <col min="4407" max="4407" width="1.5703125" style="129" customWidth="1"/>
    <col min="4408" max="4409" width="2.85546875" style="129" customWidth="1"/>
    <col min="4410" max="4410" width="2" style="129" customWidth="1"/>
    <col min="4411" max="4411" width="2.85546875" style="129" customWidth="1"/>
    <col min="4412" max="4412" width="1.85546875" style="129" customWidth="1"/>
    <col min="4413" max="4413" width="2.85546875" style="129" customWidth="1"/>
    <col min="4414" max="4414" width="1.5703125" style="129" customWidth="1"/>
    <col min="4415" max="4421" width="2.85546875" style="129" customWidth="1"/>
    <col min="4422" max="4609" width="12.5703125" style="129"/>
    <col min="4610" max="4610" width="4.5703125" style="129" customWidth="1"/>
    <col min="4611" max="4662" width="2.85546875" style="129" customWidth="1"/>
    <col min="4663" max="4663" width="1.5703125" style="129" customWidth="1"/>
    <col min="4664" max="4665" width="2.85546875" style="129" customWidth="1"/>
    <col min="4666" max="4666" width="2" style="129" customWidth="1"/>
    <col min="4667" max="4667" width="2.85546875" style="129" customWidth="1"/>
    <col min="4668" max="4668" width="1.85546875" style="129" customWidth="1"/>
    <col min="4669" max="4669" width="2.85546875" style="129" customWidth="1"/>
    <col min="4670" max="4670" width="1.5703125" style="129" customWidth="1"/>
    <col min="4671" max="4677" width="2.85546875" style="129" customWidth="1"/>
    <col min="4678" max="4865" width="12.5703125" style="129"/>
    <col min="4866" max="4866" width="4.5703125" style="129" customWidth="1"/>
    <col min="4867" max="4918" width="2.85546875" style="129" customWidth="1"/>
    <col min="4919" max="4919" width="1.5703125" style="129" customWidth="1"/>
    <col min="4920" max="4921" width="2.85546875" style="129" customWidth="1"/>
    <col min="4922" max="4922" width="2" style="129" customWidth="1"/>
    <col min="4923" max="4923" width="2.85546875" style="129" customWidth="1"/>
    <col min="4924" max="4924" width="1.85546875" style="129" customWidth="1"/>
    <col min="4925" max="4925" width="2.85546875" style="129" customWidth="1"/>
    <col min="4926" max="4926" width="1.5703125" style="129" customWidth="1"/>
    <col min="4927" max="4933" width="2.85546875" style="129" customWidth="1"/>
    <col min="4934" max="5121" width="12.5703125" style="129"/>
    <col min="5122" max="5122" width="4.5703125" style="129" customWidth="1"/>
    <col min="5123" max="5174" width="2.85546875" style="129" customWidth="1"/>
    <col min="5175" max="5175" width="1.5703125" style="129" customWidth="1"/>
    <col min="5176" max="5177" width="2.85546875" style="129" customWidth="1"/>
    <col min="5178" max="5178" width="2" style="129" customWidth="1"/>
    <col min="5179" max="5179" width="2.85546875" style="129" customWidth="1"/>
    <col min="5180" max="5180" width="1.85546875" style="129" customWidth="1"/>
    <col min="5181" max="5181" width="2.85546875" style="129" customWidth="1"/>
    <col min="5182" max="5182" width="1.5703125" style="129" customWidth="1"/>
    <col min="5183" max="5189" width="2.85546875" style="129" customWidth="1"/>
    <col min="5190" max="5377" width="12.5703125" style="129"/>
    <col min="5378" max="5378" width="4.5703125" style="129" customWidth="1"/>
    <col min="5379" max="5430" width="2.85546875" style="129" customWidth="1"/>
    <col min="5431" max="5431" width="1.5703125" style="129" customWidth="1"/>
    <col min="5432" max="5433" width="2.85546875" style="129" customWidth="1"/>
    <col min="5434" max="5434" width="2" style="129" customWidth="1"/>
    <col min="5435" max="5435" width="2.85546875" style="129" customWidth="1"/>
    <col min="5436" max="5436" width="1.85546875" style="129" customWidth="1"/>
    <col min="5437" max="5437" width="2.85546875" style="129" customWidth="1"/>
    <col min="5438" max="5438" width="1.5703125" style="129" customWidth="1"/>
    <col min="5439" max="5445" width="2.85546875" style="129" customWidth="1"/>
    <col min="5446" max="5633" width="12.5703125" style="129"/>
    <col min="5634" max="5634" width="4.5703125" style="129" customWidth="1"/>
    <col min="5635" max="5686" width="2.85546875" style="129" customWidth="1"/>
    <col min="5687" max="5687" width="1.5703125" style="129" customWidth="1"/>
    <col min="5688" max="5689" width="2.85546875" style="129" customWidth="1"/>
    <col min="5690" max="5690" width="2" style="129" customWidth="1"/>
    <col min="5691" max="5691" width="2.85546875" style="129" customWidth="1"/>
    <col min="5692" max="5692" width="1.85546875" style="129" customWidth="1"/>
    <col min="5693" max="5693" width="2.85546875" style="129" customWidth="1"/>
    <col min="5694" max="5694" width="1.5703125" style="129" customWidth="1"/>
    <col min="5695" max="5701" width="2.85546875" style="129" customWidth="1"/>
    <col min="5702" max="5889" width="12.5703125" style="129"/>
    <col min="5890" max="5890" width="4.5703125" style="129" customWidth="1"/>
    <col min="5891" max="5942" width="2.85546875" style="129" customWidth="1"/>
    <col min="5943" max="5943" width="1.5703125" style="129" customWidth="1"/>
    <col min="5944" max="5945" width="2.85546875" style="129" customWidth="1"/>
    <col min="5946" max="5946" width="2" style="129" customWidth="1"/>
    <col min="5947" max="5947" width="2.85546875" style="129" customWidth="1"/>
    <col min="5948" max="5948" width="1.85546875" style="129" customWidth="1"/>
    <col min="5949" max="5949" width="2.85546875" style="129" customWidth="1"/>
    <col min="5950" max="5950" width="1.5703125" style="129" customWidth="1"/>
    <col min="5951" max="5957" width="2.85546875" style="129" customWidth="1"/>
    <col min="5958" max="6145" width="12.5703125" style="129"/>
    <col min="6146" max="6146" width="4.5703125" style="129" customWidth="1"/>
    <col min="6147" max="6198" width="2.85546875" style="129" customWidth="1"/>
    <col min="6199" max="6199" width="1.5703125" style="129" customWidth="1"/>
    <col min="6200" max="6201" width="2.85546875" style="129" customWidth="1"/>
    <col min="6202" max="6202" width="2" style="129" customWidth="1"/>
    <col min="6203" max="6203" width="2.85546875" style="129" customWidth="1"/>
    <col min="6204" max="6204" width="1.85546875" style="129" customWidth="1"/>
    <col min="6205" max="6205" width="2.85546875" style="129" customWidth="1"/>
    <col min="6206" max="6206" width="1.5703125" style="129" customWidth="1"/>
    <col min="6207" max="6213" width="2.85546875" style="129" customWidth="1"/>
    <col min="6214" max="6401" width="12.5703125" style="129"/>
    <col min="6402" max="6402" width="4.5703125" style="129" customWidth="1"/>
    <col min="6403" max="6454" width="2.85546875" style="129" customWidth="1"/>
    <col min="6455" max="6455" width="1.5703125" style="129" customWidth="1"/>
    <col min="6456" max="6457" width="2.85546875" style="129" customWidth="1"/>
    <col min="6458" max="6458" width="2" style="129" customWidth="1"/>
    <col min="6459" max="6459" width="2.85546875" style="129" customWidth="1"/>
    <col min="6460" max="6460" width="1.85546875" style="129" customWidth="1"/>
    <col min="6461" max="6461" width="2.85546875" style="129" customWidth="1"/>
    <col min="6462" max="6462" width="1.5703125" style="129" customWidth="1"/>
    <col min="6463" max="6469" width="2.85546875" style="129" customWidth="1"/>
    <col min="6470" max="6657" width="12.5703125" style="129"/>
    <col min="6658" max="6658" width="4.5703125" style="129" customWidth="1"/>
    <col min="6659" max="6710" width="2.85546875" style="129" customWidth="1"/>
    <col min="6711" max="6711" width="1.5703125" style="129" customWidth="1"/>
    <col min="6712" max="6713" width="2.85546875" style="129" customWidth="1"/>
    <col min="6714" max="6714" width="2" style="129" customWidth="1"/>
    <col min="6715" max="6715" width="2.85546875" style="129" customWidth="1"/>
    <col min="6716" max="6716" width="1.85546875" style="129" customWidth="1"/>
    <col min="6717" max="6717" width="2.85546875" style="129" customWidth="1"/>
    <col min="6718" max="6718" width="1.5703125" style="129" customWidth="1"/>
    <col min="6719" max="6725" width="2.85546875" style="129" customWidth="1"/>
    <col min="6726" max="6913" width="12.5703125" style="129"/>
    <col min="6914" max="6914" width="4.5703125" style="129" customWidth="1"/>
    <col min="6915" max="6966" width="2.85546875" style="129" customWidth="1"/>
    <col min="6967" max="6967" width="1.5703125" style="129" customWidth="1"/>
    <col min="6968" max="6969" width="2.85546875" style="129" customWidth="1"/>
    <col min="6970" max="6970" width="2" style="129" customWidth="1"/>
    <col min="6971" max="6971" width="2.85546875" style="129" customWidth="1"/>
    <col min="6972" max="6972" width="1.85546875" style="129" customWidth="1"/>
    <col min="6973" max="6973" width="2.85546875" style="129" customWidth="1"/>
    <col min="6974" max="6974" width="1.5703125" style="129" customWidth="1"/>
    <col min="6975" max="6981" width="2.85546875" style="129" customWidth="1"/>
    <col min="6982" max="7169" width="12.5703125" style="129"/>
    <col min="7170" max="7170" width="4.5703125" style="129" customWidth="1"/>
    <col min="7171" max="7222" width="2.85546875" style="129" customWidth="1"/>
    <col min="7223" max="7223" width="1.5703125" style="129" customWidth="1"/>
    <col min="7224" max="7225" width="2.85546875" style="129" customWidth="1"/>
    <col min="7226" max="7226" width="2" style="129" customWidth="1"/>
    <col min="7227" max="7227" width="2.85546875" style="129" customWidth="1"/>
    <col min="7228" max="7228" width="1.85546875" style="129" customWidth="1"/>
    <col min="7229" max="7229" width="2.85546875" style="129" customWidth="1"/>
    <col min="7230" max="7230" width="1.5703125" style="129" customWidth="1"/>
    <col min="7231" max="7237" width="2.85546875" style="129" customWidth="1"/>
    <col min="7238" max="7425" width="12.5703125" style="129"/>
    <col min="7426" max="7426" width="4.5703125" style="129" customWidth="1"/>
    <col min="7427" max="7478" width="2.85546875" style="129" customWidth="1"/>
    <col min="7479" max="7479" width="1.5703125" style="129" customWidth="1"/>
    <col min="7480" max="7481" width="2.85546875" style="129" customWidth="1"/>
    <col min="7482" max="7482" width="2" style="129" customWidth="1"/>
    <col min="7483" max="7483" width="2.85546875" style="129" customWidth="1"/>
    <col min="7484" max="7484" width="1.85546875" style="129" customWidth="1"/>
    <col min="7485" max="7485" width="2.85546875" style="129" customWidth="1"/>
    <col min="7486" max="7486" width="1.5703125" style="129" customWidth="1"/>
    <col min="7487" max="7493" width="2.85546875" style="129" customWidth="1"/>
    <col min="7494" max="7681" width="12.5703125" style="129"/>
    <col min="7682" max="7682" width="4.5703125" style="129" customWidth="1"/>
    <col min="7683" max="7734" width="2.85546875" style="129" customWidth="1"/>
    <col min="7735" max="7735" width="1.5703125" style="129" customWidth="1"/>
    <col min="7736" max="7737" width="2.85546875" style="129" customWidth="1"/>
    <col min="7738" max="7738" width="2" style="129" customWidth="1"/>
    <col min="7739" max="7739" width="2.85546875" style="129" customWidth="1"/>
    <col min="7740" max="7740" width="1.85546875" style="129" customWidth="1"/>
    <col min="7741" max="7741" width="2.85546875" style="129" customWidth="1"/>
    <col min="7742" max="7742" width="1.5703125" style="129" customWidth="1"/>
    <col min="7743" max="7749" width="2.85546875" style="129" customWidth="1"/>
    <col min="7750" max="7937" width="12.5703125" style="129"/>
    <col min="7938" max="7938" width="4.5703125" style="129" customWidth="1"/>
    <col min="7939" max="7990" width="2.85546875" style="129" customWidth="1"/>
    <col min="7991" max="7991" width="1.5703125" style="129" customWidth="1"/>
    <col min="7992" max="7993" width="2.85546875" style="129" customWidth="1"/>
    <col min="7994" max="7994" width="2" style="129" customWidth="1"/>
    <col min="7995" max="7995" width="2.85546875" style="129" customWidth="1"/>
    <col min="7996" max="7996" width="1.85546875" style="129" customWidth="1"/>
    <col min="7997" max="7997" width="2.85546875" style="129" customWidth="1"/>
    <col min="7998" max="7998" width="1.5703125" style="129" customWidth="1"/>
    <col min="7999" max="8005" width="2.85546875" style="129" customWidth="1"/>
    <col min="8006" max="8193" width="12.5703125" style="129"/>
    <col min="8194" max="8194" width="4.5703125" style="129" customWidth="1"/>
    <col min="8195" max="8246" width="2.85546875" style="129" customWidth="1"/>
    <col min="8247" max="8247" width="1.5703125" style="129" customWidth="1"/>
    <col min="8248" max="8249" width="2.85546875" style="129" customWidth="1"/>
    <col min="8250" max="8250" width="2" style="129" customWidth="1"/>
    <col min="8251" max="8251" width="2.85546875" style="129" customWidth="1"/>
    <col min="8252" max="8252" width="1.85546875" style="129" customWidth="1"/>
    <col min="8253" max="8253" width="2.85546875" style="129" customWidth="1"/>
    <col min="8254" max="8254" width="1.5703125" style="129" customWidth="1"/>
    <col min="8255" max="8261" width="2.85546875" style="129" customWidth="1"/>
    <col min="8262" max="8449" width="12.5703125" style="129"/>
    <col min="8450" max="8450" width="4.5703125" style="129" customWidth="1"/>
    <col min="8451" max="8502" width="2.85546875" style="129" customWidth="1"/>
    <col min="8503" max="8503" width="1.5703125" style="129" customWidth="1"/>
    <col min="8504" max="8505" width="2.85546875" style="129" customWidth="1"/>
    <col min="8506" max="8506" width="2" style="129" customWidth="1"/>
    <col min="8507" max="8507" width="2.85546875" style="129" customWidth="1"/>
    <col min="8508" max="8508" width="1.85546875" style="129" customWidth="1"/>
    <col min="8509" max="8509" width="2.85546875" style="129" customWidth="1"/>
    <col min="8510" max="8510" width="1.5703125" style="129" customWidth="1"/>
    <col min="8511" max="8517" width="2.85546875" style="129" customWidth="1"/>
    <col min="8518" max="8705" width="12.5703125" style="129"/>
    <col min="8706" max="8706" width="4.5703125" style="129" customWidth="1"/>
    <col min="8707" max="8758" width="2.85546875" style="129" customWidth="1"/>
    <col min="8759" max="8759" width="1.5703125" style="129" customWidth="1"/>
    <col min="8760" max="8761" width="2.85546875" style="129" customWidth="1"/>
    <col min="8762" max="8762" width="2" style="129" customWidth="1"/>
    <col min="8763" max="8763" width="2.85546875" style="129" customWidth="1"/>
    <col min="8764" max="8764" width="1.85546875" style="129" customWidth="1"/>
    <col min="8765" max="8765" width="2.85546875" style="129" customWidth="1"/>
    <col min="8766" max="8766" width="1.5703125" style="129" customWidth="1"/>
    <col min="8767" max="8773" width="2.85546875" style="129" customWidth="1"/>
    <col min="8774" max="8961" width="12.5703125" style="129"/>
    <col min="8962" max="8962" width="4.5703125" style="129" customWidth="1"/>
    <col min="8963" max="9014" width="2.85546875" style="129" customWidth="1"/>
    <col min="9015" max="9015" width="1.5703125" style="129" customWidth="1"/>
    <col min="9016" max="9017" width="2.85546875" style="129" customWidth="1"/>
    <col min="9018" max="9018" width="2" style="129" customWidth="1"/>
    <col min="9019" max="9019" width="2.85546875" style="129" customWidth="1"/>
    <col min="9020" max="9020" width="1.85546875" style="129" customWidth="1"/>
    <col min="9021" max="9021" width="2.85546875" style="129" customWidth="1"/>
    <col min="9022" max="9022" width="1.5703125" style="129" customWidth="1"/>
    <col min="9023" max="9029" width="2.85546875" style="129" customWidth="1"/>
    <col min="9030" max="9217" width="12.5703125" style="129"/>
    <col min="9218" max="9218" width="4.5703125" style="129" customWidth="1"/>
    <col min="9219" max="9270" width="2.85546875" style="129" customWidth="1"/>
    <col min="9271" max="9271" width="1.5703125" style="129" customWidth="1"/>
    <col min="9272" max="9273" width="2.85546875" style="129" customWidth="1"/>
    <col min="9274" max="9274" width="2" style="129" customWidth="1"/>
    <col min="9275" max="9275" width="2.85546875" style="129" customWidth="1"/>
    <col min="9276" max="9276" width="1.85546875" style="129" customWidth="1"/>
    <col min="9277" max="9277" width="2.85546875" style="129" customWidth="1"/>
    <col min="9278" max="9278" width="1.5703125" style="129" customWidth="1"/>
    <col min="9279" max="9285" width="2.85546875" style="129" customWidth="1"/>
    <col min="9286" max="9473" width="12.5703125" style="129"/>
    <col min="9474" max="9474" width="4.5703125" style="129" customWidth="1"/>
    <col min="9475" max="9526" width="2.85546875" style="129" customWidth="1"/>
    <col min="9527" max="9527" width="1.5703125" style="129" customWidth="1"/>
    <col min="9528" max="9529" width="2.85546875" style="129" customWidth="1"/>
    <col min="9530" max="9530" width="2" style="129" customWidth="1"/>
    <col min="9531" max="9531" width="2.85546875" style="129" customWidth="1"/>
    <col min="9532" max="9532" width="1.85546875" style="129" customWidth="1"/>
    <col min="9533" max="9533" width="2.85546875" style="129" customWidth="1"/>
    <col min="9534" max="9534" width="1.5703125" style="129" customWidth="1"/>
    <col min="9535" max="9541" width="2.85546875" style="129" customWidth="1"/>
    <col min="9542" max="9729" width="12.5703125" style="129"/>
    <col min="9730" max="9730" width="4.5703125" style="129" customWidth="1"/>
    <col min="9731" max="9782" width="2.85546875" style="129" customWidth="1"/>
    <col min="9783" max="9783" width="1.5703125" style="129" customWidth="1"/>
    <col min="9784" max="9785" width="2.85546875" style="129" customWidth="1"/>
    <col min="9786" max="9786" width="2" style="129" customWidth="1"/>
    <col min="9787" max="9787" width="2.85546875" style="129" customWidth="1"/>
    <col min="9788" max="9788" width="1.85546875" style="129" customWidth="1"/>
    <col min="9789" max="9789" width="2.85546875" style="129" customWidth="1"/>
    <col min="9790" max="9790" width="1.5703125" style="129" customWidth="1"/>
    <col min="9791" max="9797" width="2.85546875" style="129" customWidth="1"/>
    <col min="9798" max="9985" width="12.5703125" style="129"/>
    <col min="9986" max="9986" width="4.5703125" style="129" customWidth="1"/>
    <col min="9987" max="10038" width="2.85546875" style="129" customWidth="1"/>
    <col min="10039" max="10039" width="1.5703125" style="129" customWidth="1"/>
    <col min="10040" max="10041" width="2.85546875" style="129" customWidth="1"/>
    <col min="10042" max="10042" width="2" style="129" customWidth="1"/>
    <col min="10043" max="10043" width="2.85546875" style="129" customWidth="1"/>
    <col min="10044" max="10044" width="1.85546875" style="129" customWidth="1"/>
    <col min="10045" max="10045" width="2.85546875" style="129" customWidth="1"/>
    <col min="10046" max="10046" width="1.5703125" style="129" customWidth="1"/>
    <col min="10047" max="10053" width="2.85546875" style="129" customWidth="1"/>
    <col min="10054" max="10241" width="12.5703125" style="129"/>
    <col min="10242" max="10242" width="4.5703125" style="129" customWidth="1"/>
    <col min="10243" max="10294" width="2.85546875" style="129" customWidth="1"/>
    <col min="10295" max="10295" width="1.5703125" style="129" customWidth="1"/>
    <col min="10296" max="10297" width="2.85546875" style="129" customWidth="1"/>
    <col min="10298" max="10298" width="2" style="129" customWidth="1"/>
    <col min="10299" max="10299" width="2.85546875" style="129" customWidth="1"/>
    <col min="10300" max="10300" width="1.85546875" style="129" customWidth="1"/>
    <col min="10301" max="10301" width="2.85546875" style="129" customWidth="1"/>
    <col min="10302" max="10302" width="1.5703125" style="129" customWidth="1"/>
    <col min="10303" max="10309" width="2.85546875" style="129" customWidth="1"/>
    <col min="10310" max="10497" width="12.5703125" style="129"/>
    <col min="10498" max="10498" width="4.5703125" style="129" customWidth="1"/>
    <col min="10499" max="10550" width="2.85546875" style="129" customWidth="1"/>
    <col min="10551" max="10551" width="1.5703125" style="129" customWidth="1"/>
    <col min="10552" max="10553" width="2.85546875" style="129" customWidth="1"/>
    <col min="10554" max="10554" width="2" style="129" customWidth="1"/>
    <col min="10555" max="10555" width="2.85546875" style="129" customWidth="1"/>
    <col min="10556" max="10556" width="1.85546875" style="129" customWidth="1"/>
    <col min="10557" max="10557" width="2.85546875" style="129" customWidth="1"/>
    <col min="10558" max="10558" width="1.5703125" style="129" customWidth="1"/>
    <col min="10559" max="10565" width="2.85546875" style="129" customWidth="1"/>
    <col min="10566" max="10753" width="12.5703125" style="129"/>
    <col min="10754" max="10754" width="4.5703125" style="129" customWidth="1"/>
    <col min="10755" max="10806" width="2.85546875" style="129" customWidth="1"/>
    <col min="10807" max="10807" width="1.5703125" style="129" customWidth="1"/>
    <col min="10808" max="10809" width="2.85546875" style="129" customWidth="1"/>
    <col min="10810" max="10810" width="2" style="129" customWidth="1"/>
    <col min="10811" max="10811" width="2.85546875" style="129" customWidth="1"/>
    <col min="10812" max="10812" width="1.85546875" style="129" customWidth="1"/>
    <col min="10813" max="10813" width="2.85546875" style="129" customWidth="1"/>
    <col min="10814" max="10814" width="1.5703125" style="129" customWidth="1"/>
    <col min="10815" max="10821" width="2.85546875" style="129" customWidth="1"/>
    <col min="10822" max="11009" width="12.5703125" style="129"/>
    <col min="11010" max="11010" width="4.5703125" style="129" customWidth="1"/>
    <col min="11011" max="11062" width="2.85546875" style="129" customWidth="1"/>
    <col min="11063" max="11063" width="1.5703125" style="129" customWidth="1"/>
    <col min="11064" max="11065" width="2.85546875" style="129" customWidth="1"/>
    <col min="11066" max="11066" width="2" style="129" customWidth="1"/>
    <col min="11067" max="11067" width="2.85546875" style="129" customWidth="1"/>
    <col min="11068" max="11068" width="1.85546875" style="129" customWidth="1"/>
    <col min="11069" max="11069" width="2.85546875" style="129" customWidth="1"/>
    <col min="11070" max="11070" width="1.5703125" style="129" customWidth="1"/>
    <col min="11071" max="11077" width="2.85546875" style="129" customWidth="1"/>
    <col min="11078" max="11265" width="12.5703125" style="129"/>
    <col min="11266" max="11266" width="4.5703125" style="129" customWidth="1"/>
    <col min="11267" max="11318" width="2.85546875" style="129" customWidth="1"/>
    <col min="11319" max="11319" width="1.5703125" style="129" customWidth="1"/>
    <col min="11320" max="11321" width="2.85546875" style="129" customWidth="1"/>
    <col min="11322" max="11322" width="2" style="129" customWidth="1"/>
    <col min="11323" max="11323" width="2.85546875" style="129" customWidth="1"/>
    <col min="11324" max="11324" width="1.85546875" style="129" customWidth="1"/>
    <col min="11325" max="11325" width="2.85546875" style="129" customWidth="1"/>
    <col min="11326" max="11326" width="1.5703125" style="129" customWidth="1"/>
    <col min="11327" max="11333" width="2.85546875" style="129" customWidth="1"/>
    <col min="11334" max="11521" width="12.5703125" style="129"/>
    <col min="11522" max="11522" width="4.5703125" style="129" customWidth="1"/>
    <col min="11523" max="11574" width="2.85546875" style="129" customWidth="1"/>
    <col min="11575" max="11575" width="1.5703125" style="129" customWidth="1"/>
    <col min="11576" max="11577" width="2.85546875" style="129" customWidth="1"/>
    <col min="11578" max="11578" width="2" style="129" customWidth="1"/>
    <col min="11579" max="11579" width="2.85546875" style="129" customWidth="1"/>
    <col min="11580" max="11580" width="1.85546875" style="129" customWidth="1"/>
    <col min="11581" max="11581" width="2.85546875" style="129" customWidth="1"/>
    <col min="11582" max="11582" width="1.5703125" style="129" customWidth="1"/>
    <col min="11583" max="11589" width="2.85546875" style="129" customWidth="1"/>
    <col min="11590" max="11777" width="12.5703125" style="129"/>
    <col min="11778" max="11778" width="4.5703125" style="129" customWidth="1"/>
    <col min="11779" max="11830" width="2.85546875" style="129" customWidth="1"/>
    <col min="11831" max="11831" width="1.5703125" style="129" customWidth="1"/>
    <col min="11832" max="11833" width="2.85546875" style="129" customWidth="1"/>
    <col min="11834" max="11834" width="2" style="129" customWidth="1"/>
    <col min="11835" max="11835" width="2.85546875" style="129" customWidth="1"/>
    <col min="11836" max="11836" width="1.85546875" style="129" customWidth="1"/>
    <col min="11837" max="11837" width="2.85546875" style="129" customWidth="1"/>
    <col min="11838" max="11838" width="1.5703125" style="129" customWidth="1"/>
    <col min="11839" max="11845" width="2.85546875" style="129" customWidth="1"/>
    <col min="11846" max="12033" width="12.5703125" style="129"/>
    <col min="12034" max="12034" width="4.5703125" style="129" customWidth="1"/>
    <col min="12035" max="12086" width="2.85546875" style="129" customWidth="1"/>
    <col min="12087" max="12087" width="1.5703125" style="129" customWidth="1"/>
    <col min="12088" max="12089" width="2.85546875" style="129" customWidth="1"/>
    <col min="12090" max="12090" width="2" style="129" customWidth="1"/>
    <col min="12091" max="12091" width="2.85546875" style="129" customWidth="1"/>
    <col min="12092" max="12092" width="1.85546875" style="129" customWidth="1"/>
    <col min="12093" max="12093" width="2.85546875" style="129" customWidth="1"/>
    <col min="12094" max="12094" width="1.5703125" style="129" customWidth="1"/>
    <col min="12095" max="12101" width="2.85546875" style="129" customWidth="1"/>
    <col min="12102" max="12289" width="12.5703125" style="129"/>
    <col min="12290" max="12290" width="4.5703125" style="129" customWidth="1"/>
    <col min="12291" max="12342" width="2.85546875" style="129" customWidth="1"/>
    <col min="12343" max="12343" width="1.5703125" style="129" customWidth="1"/>
    <col min="12344" max="12345" width="2.85546875" style="129" customWidth="1"/>
    <col min="12346" max="12346" width="2" style="129" customWidth="1"/>
    <col min="12347" max="12347" width="2.85546875" style="129" customWidth="1"/>
    <col min="12348" max="12348" width="1.85546875" style="129" customWidth="1"/>
    <col min="12349" max="12349" width="2.85546875" style="129" customWidth="1"/>
    <col min="12350" max="12350" width="1.5703125" style="129" customWidth="1"/>
    <col min="12351" max="12357" width="2.85546875" style="129" customWidth="1"/>
    <col min="12358" max="12545" width="12.5703125" style="129"/>
    <col min="12546" max="12546" width="4.5703125" style="129" customWidth="1"/>
    <col min="12547" max="12598" width="2.85546875" style="129" customWidth="1"/>
    <col min="12599" max="12599" width="1.5703125" style="129" customWidth="1"/>
    <col min="12600" max="12601" width="2.85546875" style="129" customWidth="1"/>
    <col min="12602" max="12602" width="2" style="129" customWidth="1"/>
    <col min="12603" max="12603" width="2.85546875" style="129" customWidth="1"/>
    <col min="12604" max="12604" width="1.85546875" style="129" customWidth="1"/>
    <col min="12605" max="12605" width="2.85546875" style="129" customWidth="1"/>
    <col min="12606" max="12606" width="1.5703125" style="129" customWidth="1"/>
    <col min="12607" max="12613" width="2.85546875" style="129" customWidth="1"/>
    <col min="12614" max="12801" width="12.5703125" style="129"/>
    <col min="12802" max="12802" width="4.5703125" style="129" customWidth="1"/>
    <col min="12803" max="12854" width="2.85546875" style="129" customWidth="1"/>
    <col min="12855" max="12855" width="1.5703125" style="129" customWidth="1"/>
    <col min="12856" max="12857" width="2.85546875" style="129" customWidth="1"/>
    <col min="12858" max="12858" width="2" style="129" customWidth="1"/>
    <col min="12859" max="12859" width="2.85546875" style="129" customWidth="1"/>
    <col min="12860" max="12860" width="1.85546875" style="129" customWidth="1"/>
    <col min="12861" max="12861" width="2.85546875" style="129" customWidth="1"/>
    <col min="12862" max="12862" width="1.5703125" style="129" customWidth="1"/>
    <col min="12863" max="12869" width="2.85546875" style="129" customWidth="1"/>
    <col min="12870" max="13057" width="12.5703125" style="129"/>
    <col min="13058" max="13058" width="4.5703125" style="129" customWidth="1"/>
    <col min="13059" max="13110" width="2.85546875" style="129" customWidth="1"/>
    <col min="13111" max="13111" width="1.5703125" style="129" customWidth="1"/>
    <col min="13112" max="13113" width="2.85546875" style="129" customWidth="1"/>
    <col min="13114" max="13114" width="2" style="129" customWidth="1"/>
    <col min="13115" max="13115" width="2.85546875" style="129" customWidth="1"/>
    <col min="13116" max="13116" width="1.85546875" style="129" customWidth="1"/>
    <col min="13117" max="13117" width="2.85546875" style="129" customWidth="1"/>
    <col min="13118" max="13118" width="1.5703125" style="129" customWidth="1"/>
    <col min="13119" max="13125" width="2.85546875" style="129" customWidth="1"/>
    <col min="13126" max="13313" width="12.5703125" style="129"/>
    <col min="13314" max="13314" width="4.5703125" style="129" customWidth="1"/>
    <col min="13315" max="13366" width="2.85546875" style="129" customWidth="1"/>
    <col min="13367" max="13367" width="1.5703125" style="129" customWidth="1"/>
    <col min="13368" max="13369" width="2.85546875" style="129" customWidth="1"/>
    <col min="13370" max="13370" width="2" style="129" customWidth="1"/>
    <col min="13371" max="13371" width="2.85546875" style="129" customWidth="1"/>
    <col min="13372" max="13372" width="1.85546875" style="129" customWidth="1"/>
    <col min="13373" max="13373" width="2.85546875" style="129" customWidth="1"/>
    <col min="13374" max="13374" width="1.5703125" style="129" customWidth="1"/>
    <col min="13375" max="13381" width="2.85546875" style="129" customWidth="1"/>
    <col min="13382" max="13569" width="12.5703125" style="129"/>
    <col min="13570" max="13570" width="4.5703125" style="129" customWidth="1"/>
    <col min="13571" max="13622" width="2.85546875" style="129" customWidth="1"/>
    <col min="13623" max="13623" width="1.5703125" style="129" customWidth="1"/>
    <col min="13624" max="13625" width="2.85546875" style="129" customWidth="1"/>
    <col min="13626" max="13626" width="2" style="129" customWidth="1"/>
    <col min="13627" max="13627" width="2.85546875" style="129" customWidth="1"/>
    <col min="13628" max="13628" width="1.85546875" style="129" customWidth="1"/>
    <col min="13629" max="13629" width="2.85546875" style="129" customWidth="1"/>
    <col min="13630" max="13630" width="1.5703125" style="129" customWidth="1"/>
    <col min="13631" max="13637" width="2.85546875" style="129" customWidth="1"/>
    <col min="13638" max="13825" width="12.5703125" style="129"/>
    <col min="13826" max="13826" width="4.5703125" style="129" customWidth="1"/>
    <col min="13827" max="13878" width="2.85546875" style="129" customWidth="1"/>
    <col min="13879" max="13879" width="1.5703125" style="129" customWidth="1"/>
    <col min="13880" max="13881" width="2.85546875" style="129" customWidth="1"/>
    <col min="13882" max="13882" width="2" style="129" customWidth="1"/>
    <col min="13883" max="13883" width="2.85546875" style="129" customWidth="1"/>
    <col min="13884" max="13884" width="1.85546875" style="129" customWidth="1"/>
    <col min="13885" max="13885" width="2.85546875" style="129" customWidth="1"/>
    <col min="13886" max="13886" width="1.5703125" style="129" customWidth="1"/>
    <col min="13887" max="13893" width="2.85546875" style="129" customWidth="1"/>
    <col min="13894" max="14081" width="12.5703125" style="129"/>
    <col min="14082" max="14082" width="4.5703125" style="129" customWidth="1"/>
    <col min="14083" max="14134" width="2.85546875" style="129" customWidth="1"/>
    <col min="14135" max="14135" width="1.5703125" style="129" customWidth="1"/>
    <col min="14136" max="14137" width="2.85546875" style="129" customWidth="1"/>
    <col min="14138" max="14138" width="2" style="129" customWidth="1"/>
    <col min="14139" max="14139" width="2.85546875" style="129" customWidth="1"/>
    <col min="14140" max="14140" width="1.85546875" style="129" customWidth="1"/>
    <col min="14141" max="14141" width="2.85546875" style="129" customWidth="1"/>
    <col min="14142" max="14142" width="1.5703125" style="129" customWidth="1"/>
    <col min="14143" max="14149" width="2.85546875" style="129" customWidth="1"/>
    <col min="14150" max="14337" width="12.5703125" style="129"/>
    <col min="14338" max="14338" width="4.5703125" style="129" customWidth="1"/>
    <col min="14339" max="14390" width="2.85546875" style="129" customWidth="1"/>
    <col min="14391" max="14391" width="1.5703125" style="129" customWidth="1"/>
    <col min="14392" max="14393" width="2.85546875" style="129" customWidth="1"/>
    <col min="14394" max="14394" width="2" style="129" customWidth="1"/>
    <col min="14395" max="14395" width="2.85546875" style="129" customWidth="1"/>
    <col min="14396" max="14396" width="1.85546875" style="129" customWidth="1"/>
    <col min="14397" max="14397" width="2.85546875" style="129" customWidth="1"/>
    <col min="14398" max="14398" width="1.5703125" style="129" customWidth="1"/>
    <col min="14399" max="14405" width="2.85546875" style="129" customWidth="1"/>
    <col min="14406" max="14593" width="12.5703125" style="129"/>
    <col min="14594" max="14594" width="4.5703125" style="129" customWidth="1"/>
    <col min="14595" max="14646" width="2.85546875" style="129" customWidth="1"/>
    <col min="14647" max="14647" width="1.5703125" style="129" customWidth="1"/>
    <col min="14648" max="14649" width="2.85546875" style="129" customWidth="1"/>
    <col min="14650" max="14650" width="2" style="129" customWidth="1"/>
    <col min="14651" max="14651" width="2.85546875" style="129" customWidth="1"/>
    <col min="14652" max="14652" width="1.85546875" style="129" customWidth="1"/>
    <col min="14653" max="14653" width="2.85546875" style="129" customWidth="1"/>
    <col min="14654" max="14654" width="1.5703125" style="129" customWidth="1"/>
    <col min="14655" max="14661" width="2.85546875" style="129" customWidth="1"/>
    <col min="14662" max="14849" width="12.5703125" style="129"/>
    <col min="14850" max="14850" width="4.5703125" style="129" customWidth="1"/>
    <col min="14851" max="14902" width="2.85546875" style="129" customWidth="1"/>
    <col min="14903" max="14903" width="1.5703125" style="129" customWidth="1"/>
    <col min="14904" max="14905" width="2.85546875" style="129" customWidth="1"/>
    <col min="14906" max="14906" width="2" style="129" customWidth="1"/>
    <col min="14907" max="14907" width="2.85546875" style="129" customWidth="1"/>
    <col min="14908" max="14908" width="1.85546875" style="129" customWidth="1"/>
    <col min="14909" max="14909" width="2.85546875" style="129" customWidth="1"/>
    <col min="14910" max="14910" width="1.5703125" style="129" customWidth="1"/>
    <col min="14911" max="14917" width="2.85546875" style="129" customWidth="1"/>
    <col min="14918" max="15105" width="12.5703125" style="129"/>
    <col min="15106" max="15106" width="4.5703125" style="129" customWidth="1"/>
    <col min="15107" max="15158" width="2.85546875" style="129" customWidth="1"/>
    <col min="15159" max="15159" width="1.5703125" style="129" customWidth="1"/>
    <col min="15160" max="15161" width="2.85546875" style="129" customWidth="1"/>
    <col min="15162" max="15162" width="2" style="129" customWidth="1"/>
    <col min="15163" max="15163" width="2.85546875" style="129" customWidth="1"/>
    <col min="15164" max="15164" width="1.85546875" style="129" customWidth="1"/>
    <col min="15165" max="15165" width="2.85546875" style="129" customWidth="1"/>
    <col min="15166" max="15166" width="1.5703125" style="129" customWidth="1"/>
    <col min="15167" max="15173" width="2.85546875" style="129" customWidth="1"/>
    <col min="15174" max="15361" width="12.5703125" style="129"/>
    <col min="15362" max="15362" width="4.5703125" style="129" customWidth="1"/>
    <col min="15363" max="15414" width="2.85546875" style="129" customWidth="1"/>
    <col min="15415" max="15415" width="1.5703125" style="129" customWidth="1"/>
    <col min="15416" max="15417" width="2.85546875" style="129" customWidth="1"/>
    <col min="15418" max="15418" width="2" style="129" customWidth="1"/>
    <col min="15419" max="15419" width="2.85546875" style="129" customWidth="1"/>
    <col min="15420" max="15420" width="1.85546875" style="129" customWidth="1"/>
    <col min="15421" max="15421" width="2.85546875" style="129" customWidth="1"/>
    <col min="15422" max="15422" width="1.5703125" style="129" customWidth="1"/>
    <col min="15423" max="15429" width="2.85546875" style="129" customWidth="1"/>
    <col min="15430" max="15617" width="12.5703125" style="129"/>
    <col min="15618" max="15618" width="4.5703125" style="129" customWidth="1"/>
    <col min="15619" max="15670" width="2.85546875" style="129" customWidth="1"/>
    <col min="15671" max="15671" width="1.5703125" style="129" customWidth="1"/>
    <col min="15672" max="15673" width="2.85546875" style="129" customWidth="1"/>
    <col min="15674" max="15674" width="2" style="129" customWidth="1"/>
    <col min="15675" max="15675" width="2.85546875" style="129" customWidth="1"/>
    <col min="15676" max="15676" width="1.85546875" style="129" customWidth="1"/>
    <col min="15677" max="15677" width="2.85546875" style="129" customWidth="1"/>
    <col min="15678" max="15678" width="1.5703125" style="129" customWidth="1"/>
    <col min="15679" max="15685" width="2.85546875" style="129" customWidth="1"/>
    <col min="15686" max="15873" width="12.5703125" style="129"/>
    <col min="15874" max="15874" width="4.5703125" style="129" customWidth="1"/>
    <col min="15875" max="15926" width="2.85546875" style="129" customWidth="1"/>
    <col min="15927" max="15927" width="1.5703125" style="129" customWidth="1"/>
    <col min="15928" max="15929" width="2.85546875" style="129" customWidth="1"/>
    <col min="15930" max="15930" width="2" style="129" customWidth="1"/>
    <col min="15931" max="15931" width="2.85546875" style="129" customWidth="1"/>
    <col min="15932" max="15932" width="1.85546875" style="129" customWidth="1"/>
    <col min="15933" max="15933" width="2.85546875" style="129" customWidth="1"/>
    <col min="15934" max="15934" width="1.5703125" style="129" customWidth="1"/>
    <col min="15935" max="15941" width="2.85546875" style="129" customWidth="1"/>
    <col min="15942" max="16129" width="12.5703125" style="129"/>
    <col min="16130" max="16130" width="4.5703125" style="129" customWidth="1"/>
    <col min="16131" max="16182" width="2.85546875" style="129" customWidth="1"/>
    <col min="16183" max="16183" width="1.5703125" style="129" customWidth="1"/>
    <col min="16184" max="16185" width="2.85546875" style="129" customWidth="1"/>
    <col min="16186" max="16186" width="2" style="129" customWidth="1"/>
    <col min="16187" max="16187" width="2.85546875" style="129" customWidth="1"/>
    <col min="16188" max="16188" width="1.85546875" style="129" customWidth="1"/>
    <col min="16189" max="16189" width="2.85546875" style="129" customWidth="1"/>
    <col min="16190" max="16190" width="1.5703125" style="129" customWidth="1"/>
    <col min="16191" max="16197" width="2.85546875" style="129" customWidth="1"/>
    <col min="16198" max="16384" width="12.5703125" style="129"/>
  </cols>
  <sheetData>
    <row r="1" spans="1:70" ht="15" customHeight="1" x14ac:dyDescent="0.1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</row>
    <row r="2" spans="1:70" ht="15" customHeight="1" x14ac:dyDescent="0.15">
      <c r="A2" s="331" t="s">
        <v>76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</row>
    <row r="3" spans="1:70" ht="15" customHeight="1" x14ac:dyDescent="0.15">
      <c r="A3" s="332" t="s">
        <v>77</v>
      </c>
      <c r="B3" s="332" t="s">
        <v>78</v>
      </c>
      <c r="C3" s="332"/>
      <c r="D3" s="332"/>
      <c r="E3" s="332"/>
      <c r="F3" s="334" t="s">
        <v>79</v>
      </c>
      <c r="G3" s="332" t="s">
        <v>80</v>
      </c>
      <c r="H3" s="332"/>
      <c r="I3" s="332"/>
      <c r="J3" s="334" t="s">
        <v>81</v>
      </c>
      <c r="K3" s="332" t="s">
        <v>82</v>
      </c>
      <c r="L3" s="332"/>
      <c r="M3" s="332"/>
      <c r="N3" s="126"/>
      <c r="O3" s="332" t="s">
        <v>83</v>
      </c>
      <c r="P3" s="332"/>
      <c r="Q3" s="332"/>
      <c r="R3" s="332"/>
      <c r="S3" s="334" t="s">
        <v>84</v>
      </c>
      <c r="T3" s="332" t="s">
        <v>85</v>
      </c>
      <c r="U3" s="332"/>
      <c r="V3" s="332"/>
      <c r="W3" s="334" t="s">
        <v>86</v>
      </c>
      <c r="X3" s="332" t="s">
        <v>87</v>
      </c>
      <c r="Y3" s="332"/>
      <c r="Z3" s="332"/>
      <c r="AA3" s="334" t="s">
        <v>88</v>
      </c>
      <c r="AB3" s="332" t="s">
        <v>89</v>
      </c>
      <c r="AC3" s="332"/>
      <c r="AD3" s="332"/>
      <c r="AE3" s="332"/>
      <c r="AF3" s="334" t="s">
        <v>90</v>
      </c>
      <c r="AG3" s="332" t="s">
        <v>91</v>
      </c>
      <c r="AH3" s="332"/>
      <c r="AI3" s="332"/>
      <c r="AJ3" s="334" t="s">
        <v>92</v>
      </c>
      <c r="AK3" s="332" t="s">
        <v>93</v>
      </c>
      <c r="AL3" s="332"/>
      <c r="AM3" s="332"/>
      <c r="AN3" s="332"/>
      <c r="AO3" s="342" t="s">
        <v>94</v>
      </c>
      <c r="AP3" s="343"/>
      <c r="AQ3" s="343"/>
      <c r="AR3" s="343"/>
      <c r="AS3" s="344"/>
      <c r="AT3" s="342" t="s">
        <v>95</v>
      </c>
      <c r="AU3" s="343"/>
      <c r="AV3" s="343"/>
      <c r="AW3" s="344"/>
      <c r="AX3" s="334" t="s">
        <v>96</v>
      </c>
      <c r="AY3" s="332" t="s">
        <v>97</v>
      </c>
      <c r="AZ3" s="332"/>
      <c r="BA3" s="332"/>
      <c r="BB3" s="332"/>
    </row>
    <row r="4" spans="1:70" ht="59.25" customHeight="1" x14ac:dyDescent="0.15">
      <c r="A4" s="332"/>
      <c r="B4" s="19" t="s">
        <v>98</v>
      </c>
      <c r="C4" s="19" t="s">
        <v>99</v>
      </c>
      <c r="D4" s="19" t="s">
        <v>100</v>
      </c>
      <c r="E4" s="19" t="s">
        <v>101</v>
      </c>
      <c r="F4" s="335"/>
      <c r="G4" s="19" t="s">
        <v>102</v>
      </c>
      <c r="H4" s="19" t="s">
        <v>103</v>
      </c>
      <c r="I4" s="19" t="s">
        <v>104</v>
      </c>
      <c r="J4" s="335"/>
      <c r="K4" s="19" t="s">
        <v>105</v>
      </c>
      <c r="L4" s="19" t="s">
        <v>106</v>
      </c>
      <c r="M4" s="19" t="s">
        <v>107</v>
      </c>
      <c r="N4" s="19" t="s">
        <v>108</v>
      </c>
      <c r="O4" s="19" t="s">
        <v>98</v>
      </c>
      <c r="P4" s="19" t="s">
        <v>99</v>
      </c>
      <c r="Q4" s="19" t="s">
        <v>100</v>
      </c>
      <c r="R4" s="19" t="s">
        <v>101</v>
      </c>
      <c r="S4" s="335"/>
      <c r="T4" s="19" t="s">
        <v>109</v>
      </c>
      <c r="U4" s="19" t="s">
        <v>110</v>
      </c>
      <c r="V4" s="19" t="s">
        <v>111</v>
      </c>
      <c r="W4" s="335"/>
      <c r="X4" s="19" t="s">
        <v>112</v>
      </c>
      <c r="Y4" s="19" t="s">
        <v>113</v>
      </c>
      <c r="Z4" s="19" t="s">
        <v>114</v>
      </c>
      <c r="AA4" s="335"/>
      <c r="AB4" s="19" t="s">
        <v>112</v>
      </c>
      <c r="AC4" s="19" t="s">
        <v>113</v>
      </c>
      <c r="AD4" s="19" t="s">
        <v>114</v>
      </c>
      <c r="AE4" s="19" t="s">
        <v>115</v>
      </c>
      <c r="AF4" s="335"/>
      <c r="AG4" s="19" t="s">
        <v>102</v>
      </c>
      <c r="AH4" s="19" t="s">
        <v>103</v>
      </c>
      <c r="AI4" s="19" t="s">
        <v>104</v>
      </c>
      <c r="AJ4" s="335"/>
      <c r="AK4" s="19" t="s">
        <v>116</v>
      </c>
      <c r="AL4" s="19" t="s">
        <v>117</v>
      </c>
      <c r="AM4" s="19" t="s">
        <v>118</v>
      </c>
      <c r="AN4" s="19" t="s">
        <v>119</v>
      </c>
      <c r="AO4" s="19" t="s">
        <v>98</v>
      </c>
      <c r="AP4" s="19" t="s">
        <v>99</v>
      </c>
      <c r="AQ4" s="19" t="s">
        <v>100</v>
      </c>
      <c r="AR4" s="19" t="s">
        <v>101</v>
      </c>
      <c r="AS4" s="19" t="s">
        <v>258</v>
      </c>
      <c r="AT4" s="135" t="s">
        <v>259</v>
      </c>
      <c r="AU4" s="19" t="s">
        <v>102</v>
      </c>
      <c r="AV4" s="19" t="s">
        <v>103</v>
      </c>
      <c r="AW4" s="19" t="s">
        <v>104</v>
      </c>
      <c r="AX4" s="335"/>
      <c r="AY4" s="19" t="s">
        <v>105</v>
      </c>
      <c r="AZ4" s="19" t="s">
        <v>106</v>
      </c>
      <c r="BA4" s="19" t="s">
        <v>107</v>
      </c>
      <c r="BB4" s="20" t="s">
        <v>120</v>
      </c>
    </row>
    <row r="5" spans="1:70" ht="15" customHeight="1" thickBot="1" x14ac:dyDescent="0.2">
      <c r="A5" s="333"/>
      <c r="B5" s="136" t="s">
        <v>121</v>
      </c>
      <c r="C5" s="136" t="s">
        <v>122</v>
      </c>
      <c r="D5" s="136" t="s">
        <v>123</v>
      </c>
      <c r="E5" s="136" t="s">
        <v>124</v>
      </c>
      <c r="F5" s="136" t="s">
        <v>125</v>
      </c>
      <c r="G5" s="136" t="s">
        <v>126</v>
      </c>
      <c r="H5" s="136" t="s">
        <v>127</v>
      </c>
      <c r="I5" s="136" t="s">
        <v>128</v>
      </c>
      <c r="J5" s="136" t="s">
        <v>129</v>
      </c>
      <c r="K5" s="136" t="s">
        <v>130</v>
      </c>
      <c r="L5" s="136" t="s">
        <v>131</v>
      </c>
      <c r="M5" s="136" t="s">
        <v>132</v>
      </c>
      <c r="N5" s="136" t="s">
        <v>133</v>
      </c>
      <c r="O5" s="136" t="s">
        <v>134</v>
      </c>
      <c r="P5" s="136" t="s">
        <v>135</v>
      </c>
      <c r="Q5" s="136" t="s">
        <v>136</v>
      </c>
      <c r="R5" s="279" t="s">
        <v>137</v>
      </c>
      <c r="S5" s="136" t="s">
        <v>138</v>
      </c>
      <c r="T5" s="136" t="s">
        <v>139</v>
      </c>
      <c r="U5" s="136" t="s">
        <v>140</v>
      </c>
      <c r="V5" s="136" t="s">
        <v>141</v>
      </c>
      <c r="W5" s="136" t="s">
        <v>142</v>
      </c>
      <c r="X5" s="136" t="s">
        <v>143</v>
      </c>
      <c r="Y5" s="136" t="s">
        <v>144</v>
      </c>
      <c r="Z5" s="136" t="s">
        <v>145</v>
      </c>
      <c r="AA5" s="136" t="s">
        <v>146</v>
      </c>
      <c r="AB5" s="136" t="s">
        <v>147</v>
      </c>
      <c r="AC5" s="136" t="s">
        <v>148</v>
      </c>
      <c r="AD5" s="136" t="s">
        <v>149</v>
      </c>
      <c r="AE5" s="136" t="s">
        <v>150</v>
      </c>
      <c r="AF5" s="136" t="s">
        <v>151</v>
      </c>
      <c r="AG5" s="136" t="s">
        <v>152</v>
      </c>
      <c r="AH5" s="136" t="s">
        <v>153</v>
      </c>
      <c r="AI5" s="136" t="s">
        <v>154</v>
      </c>
      <c r="AJ5" s="136" t="s">
        <v>155</v>
      </c>
      <c r="AK5" s="136" t="s">
        <v>156</v>
      </c>
      <c r="AL5" s="136" t="s">
        <v>157</v>
      </c>
      <c r="AM5" s="136" t="s">
        <v>158</v>
      </c>
      <c r="AN5" s="136" t="s">
        <v>159</v>
      </c>
      <c r="AO5" s="136" t="s">
        <v>160</v>
      </c>
      <c r="AP5" s="136" t="s">
        <v>161</v>
      </c>
      <c r="AQ5" s="136" t="s">
        <v>162</v>
      </c>
      <c r="AR5" s="136" t="s">
        <v>163</v>
      </c>
      <c r="AS5" s="336" t="s">
        <v>164</v>
      </c>
      <c r="AT5" s="337"/>
      <c r="AU5" s="136" t="s">
        <v>165</v>
      </c>
      <c r="AV5" s="136" t="s">
        <v>166</v>
      </c>
      <c r="AW5" s="136" t="s">
        <v>167</v>
      </c>
      <c r="AX5" s="136" t="s">
        <v>168</v>
      </c>
      <c r="AY5" s="136" t="s">
        <v>169</v>
      </c>
      <c r="AZ5" s="136" t="s">
        <v>170</v>
      </c>
      <c r="BA5" s="136" t="s">
        <v>171</v>
      </c>
      <c r="BB5" s="137" t="s">
        <v>172</v>
      </c>
    </row>
    <row r="6" spans="1:70" s="24" customFormat="1" ht="15" customHeight="1" x14ac:dyDescent="0.15">
      <c r="A6" s="138" t="s">
        <v>173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280"/>
      <c r="S6" s="140" t="s">
        <v>176</v>
      </c>
      <c r="T6" s="140" t="s">
        <v>176</v>
      </c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41" t="s">
        <v>260</v>
      </c>
      <c r="AR6" s="141" t="s">
        <v>260</v>
      </c>
      <c r="AS6" s="338" t="s">
        <v>176</v>
      </c>
      <c r="AT6" s="339"/>
      <c r="AU6" s="140" t="s">
        <v>176</v>
      </c>
      <c r="AV6" s="140" t="s">
        <v>176</v>
      </c>
      <c r="AW6" s="140" t="s">
        <v>176</v>
      </c>
      <c r="AX6" s="140" t="s">
        <v>176</v>
      </c>
      <c r="AY6" s="140" t="s">
        <v>176</v>
      </c>
      <c r="AZ6" s="140" t="s">
        <v>176</v>
      </c>
      <c r="BA6" s="140" t="s">
        <v>176</v>
      </c>
      <c r="BB6" s="142" t="s">
        <v>176</v>
      </c>
      <c r="BC6" s="22"/>
      <c r="BD6" s="23"/>
      <c r="BE6" s="22"/>
      <c r="BF6" s="22"/>
      <c r="BG6" s="23"/>
      <c r="BH6" s="22"/>
      <c r="BI6" s="22"/>
      <c r="BJ6" s="23"/>
      <c r="BK6" s="22"/>
      <c r="BL6" s="22"/>
      <c r="BM6" s="23"/>
    </row>
    <row r="7" spans="1:70" s="24" customFormat="1" ht="15" customHeight="1" thickBot="1" x14ac:dyDescent="0.2">
      <c r="A7" s="143" t="s">
        <v>174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145" t="s">
        <v>177</v>
      </c>
      <c r="Q7" s="146" t="s">
        <v>178</v>
      </c>
      <c r="R7" s="260" t="s">
        <v>260</v>
      </c>
      <c r="S7" s="144" t="s">
        <v>176</v>
      </c>
      <c r="T7" s="144" t="s">
        <v>176</v>
      </c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145" t="s">
        <v>177</v>
      </c>
      <c r="AQ7" s="146" t="s">
        <v>178</v>
      </c>
      <c r="AR7" s="146" t="s">
        <v>178</v>
      </c>
      <c r="AS7" s="340" t="s">
        <v>260</v>
      </c>
      <c r="AT7" s="340"/>
      <c r="AU7" s="144" t="s">
        <v>176</v>
      </c>
      <c r="AV7" s="144" t="s">
        <v>176</v>
      </c>
      <c r="AW7" s="144" t="s">
        <v>176</v>
      </c>
      <c r="AX7" s="144" t="s">
        <v>176</v>
      </c>
      <c r="AY7" s="144" t="s">
        <v>176</v>
      </c>
      <c r="AZ7" s="144" t="s">
        <v>176</v>
      </c>
      <c r="BA7" s="144" t="s">
        <v>176</v>
      </c>
      <c r="BB7" s="261" t="s">
        <v>176</v>
      </c>
      <c r="BC7" s="22"/>
      <c r="BD7" s="23"/>
      <c r="BE7" s="22"/>
      <c r="BF7" s="22"/>
      <c r="BG7" s="23"/>
      <c r="BH7" s="22"/>
      <c r="BI7" s="22"/>
      <c r="BJ7" s="23"/>
      <c r="BK7" s="22"/>
      <c r="BL7" s="22"/>
      <c r="BM7" s="23"/>
    </row>
    <row r="8" spans="1:70" s="24" customFormat="1" ht="15" customHeight="1" thickBot="1" x14ac:dyDescent="0.2">
      <c r="A8" s="253" t="s">
        <v>175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5" t="s">
        <v>177</v>
      </c>
      <c r="Q8" s="281" t="s">
        <v>178</v>
      </c>
      <c r="R8" s="256" t="s">
        <v>260</v>
      </c>
      <c r="S8" s="257" t="s">
        <v>176</v>
      </c>
      <c r="T8" s="257" t="s">
        <v>176</v>
      </c>
      <c r="U8" s="254"/>
      <c r="V8" s="254"/>
      <c r="W8" s="254"/>
      <c r="X8" s="258"/>
      <c r="Y8" s="258"/>
      <c r="Z8" s="258"/>
      <c r="AA8" s="254"/>
      <c r="AB8" s="254"/>
      <c r="AC8" s="254"/>
      <c r="AD8" s="254"/>
      <c r="AE8" s="254"/>
      <c r="AF8" s="254"/>
      <c r="AG8" s="254"/>
      <c r="AH8" s="254"/>
      <c r="AI8" s="256" t="s">
        <v>260</v>
      </c>
      <c r="AJ8" s="263" t="s">
        <v>261</v>
      </c>
      <c r="AK8" s="263" t="s">
        <v>261</v>
      </c>
      <c r="AL8" s="263" t="s">
        <v>261</v>
      </c>
      <c r="AM8" s="263" t="s">
        <v>261</v>
      </c>
      <c r="AN8" s="259" t="s">
        <v>179</v>
      </c>
      <c r="AO8" s="259" t="s">
        <v>179</v>
      </c>
      <c r="AP8" s="259" t="s">
        <v>179</v>
      </c>
      <c r="AQ8" s="265" t="s">
        <v>180</v>
      </c>
      <c r="AR8" s="265" t="s">
        <v>180</v>
      </c>
      <c r="AS8" s="266" t="s">
        <v>180</v>
      </c>
      <c r="AT8" s="147" t="s">
        <v>181</v>
      </c>
      <c r="AU8" s="262" t="s">
        <v>181</v>
      </c>
      <c r="AV8" s="262" t="s">
        <v>181</v>
      </c>
      <c r="AW8" s="262" t="s">
        <v>181</v>
      </c>
      <c r="AX8" s="262" t="s">
        <v>181</v>
      </c>
      <c r="AY8" s="262" t="s">
        <v>181</v>
      </c>
      <c r="AZ8" s="262" t="s">
        <v>181</v>
      </c>
      <c r="BA8" s="262" t="s">
        <v>181</v>
      </c>
      <c r="BB8" s="148" t="s">
        <v>181</v>
      </c>
      <c r="BC8" s="22"/>
      <c r="BD8" s="23"/>
      <c r="BE8" s="22"/>
      <c r="BF8" s="22"/>
      <c r="BG8" s="23"/>
      <c r="BH8" s="22"/>
      <c r="BI8" s="22"/>
      <c r="BJ8" s="23"/>
      <c r="BK8" s="22"/>
      <c r="BL8" s="22"/>
      <c r="BM8" s="23"/>
    </row>
    <row r="9" spans="1:70" s="127" customFormat="1" ht="15" customHeight="1" x14ac:dyDescent="0.15">
      <c r="A9" s="18"/>
      <c r="B9" s="18"/>
      <c r="C9" s="18"/>
      <c r="D9" s="18"/>
      <c r="E9" s="18"/>
      <c r="F9" s="18"/>
      <c r="G9" s="130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18"/>
      <c r="S9" s="18"/>
      <c r="T9" s="18"/>
      <c r="U9" s="128"/>
      <c r="V9" s="18"/>
      <c r="W9" s="18"/>
      <c r="X9" s="18"/>
      <c r="Y9" s="130"/>
      <c r="Z9" s="341"/>
      <c r="AA9" s="341"/>
      <c r="AB9" s="341"/>
      <c r="AC9" s="341"/>
      <c r="AD9" s="341"/>
      <c r="AE9" s="341"/>
      <c r="AF9" s="341"/>
      <c r="AG9" s="341"/>
      <c r="AH9" s="341"/>
      <c r="AI9" s="341"/>
      <c r="AJ9" s="341"/>
      <c r="AK9" s="341"/>
      <c r="AL9" s="341"/>
      <c r="AM9" s="341"/>
      <c r="AN9" s="341"/>
      <c r="AO9" s="341"/>
      <c r="AP9" s="341"/>
      <c r="AQ9" s="18"/>
      <c r="AR9" s="130"/>
      <c r="AS9" s="130"/>
      <c r="AT9" s="341"/>
      <c r="AU9" s="341"/>
      <c r="AV9" s="341"/>
      <c r="AW9" s="341"/>
      <c r="AX9" s="341"/>
      <c r="AY9" s="341"/>
      <c r="AZ9" s="341"/>
      <c r="BA9" s="341"/>
      <c r="BB9" s="341"/>
      <c r="BC9" s="341"/>
      <c r="BD9" s="18"/>
      <c r="BE9" s="128"/>
      <c r="BF9" s="128"/>
      <c r="BG9" s="18"/>
      <c r="BH9" s="128"/>
      <c r="BI9" s="128"/>
      <c r="BJ9" s="18"/>
      <c r="BK9" s="128"/>
      <c r="BL9" s="128"/>
      <c r="BM9" s="18"/>
    </row>
    <row r="10" spans="1:70" customFormat="1" ht="15" customHeight="1" x14ac:dyDescent="0.25">
      <c r="A10" s="347" t="s">
        <v>262</v>
      </c>
      <c r="B10" s="347"/>
      <c r="C10" s="347"/>
      <c r="D10" s="347"/>
      <c r="E10" s="347"/>
      <c r="F10" s="347"/>
      <c r="G10" s="149"/>
      <c r="H10" s="341" t="s">
        <v>263</v>
      </c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341"/>
      <c r="W10" s="341"/>
      <c r="X10" s="132"/>
      <c r="Y10" s="145" t="s">
        <v>177</v>
      </c>
      <c r="Z10" s="348" t="s">
        <v>264</v>
      </c>
      <c r="AA10" s="348"/>
      <c r="AB10" s="348"/>
      <c r="AC10" s="348"/>
      <c r="AD10" s="348"/>
      <c r="AE10" s="348"/>
      <c r="AF10" s="348"/>
      <c r="AG10" s="132"/>
      <c r="AH10" s="132"/>
      <c r="AI10" s="132"/>
      <c r="AJ10" s="132"/>
      <c r="AK10" s="132"/>
      <c r="AL10" s="132"/>
      <c r="AM10" s="132"/>
      <c r="AN10" s="132"/>
      <c r="AO10" s="150"/>
      <c r="AP10" s="132"/>
      <c r="AQ10" s="132"/>
      <c r="AR10" s="49" t="s">
        <v>179</v>
      </c>
      <c r="AS10" s="151"/>
      <c r="AT10" s="151"/>
      <c r="AU10" s="349" t="s">
        <v>265</v>
      </c>
      <c r="AV10" s="349"/>
      <c r="AW10" s="349"/>
      <c r="AX10" s="349"/>
      <c r="AY10" s="349"/>
      <c r="AZ10" s="349"/>
      <c r="BA10" s="349"/>
      <c r="BB10" s="349"/>
      <c r="BC10" s="349"/>
      <c r="BD10" s="349"/>
      <c r="BE10" s="349"/>
      <c r="BF10" s="349"/>
      <c r="BG10" s="349"/>
      <c r="BH10" s="349"/>
      <c r="BI10" s="349"/>
      <c r="BJ10" s="349"/>
      <c r="BK10" s="349"/>
      <c r="BL10" s="349"/>
      <c r="BM10" s="349"/>
      <c r="BN10" s="349"/>
    </row>
    <row r="11" spans="1:70" customFormat="1" ht="15" customHeight="1" x14ac:dyDescent="0.25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50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2"/>
      <c r="BD11" s="22"/>
      <c r="BE11" s="23"/>
      <c r="BF11" s="22"/>
      <c r="BG11" s="22"/>
      <c r="BH11" s="23"/>
      <c r="BI11" s="22"/>
      <c r="BJ11" s="22"/>
      <c r="BK11" s="23"/>
      <c r="BL11" s="22"/>
      <c r="BM11" s="22"/>
      <c r="BN11" s="23"/>
    </row>
    <row r="12" spans="1:70" customFormat="1" ht="15" customHeight="1" x14ac:dyDescent="0.25">
      <c r="A12" s="132"/>
      <c r="B12" s="132"/>
      <c r="C12" s="132"/>
      <c r="D12" s="132"/>
      <c r="E12" s="132"/>
      <c r="F12" s="132"/>
      <c r="G12" s="260" t="s">
        <v>260</v>
      </c>
      <c r="H12" s="341" t="s">
        <v>266</v>
      </c>
      <c r="I12" s="341"/>
      <c r="J12" s="341"/>
      <c r="K12" s="341"/>
      <c r="L12" s="341"/>
      <c r="M12" s="341"/>
      <c r="N12" s="341"/>
      <c r="O12" s="341"/>
      <c r="P12" s="341"/>
      <c r="Q12" s="341"/>
      <c r="R12" s="132"/>
      <c r="S12" s="132"/>
      <c r="T12" s="132"/>
      <c r="U12" s="21"/>
      <c r="V12" s="132"/>
      <c r="W12" s="132"/>
      <c r="X12" s="132"/>
      <c r="Y12" s="146" t="s">
        <v>178</v>
      </c>
      <c r="Z12" s="341" t="s">
        <v>267</v>
      </c>
      <c r="AA12" s="341"/>
      <c r="AB12" s="341"/>
      <c r="AC12" s="341"/>
      <c r="AD12" s="341"/>
      <c r="AE12" s="341"/>
      <c r="AF12" s="341"/>
      <c r="AG12" s="341"/>
      <c r="AH12" s="341"/>
      <c r="AI12" s="341"/>
      <c r="AJ12" s="341"/>
      <c r="AK12" s="341"/>
      <c r="AL12" s="341"/>
      <c r="AM12" s="341"/>
      <c r="AN12" s="341"/>
      <c r="AO12" s="341"/>
      <c r="AP12" s="341"/>
      <c r="AQ12" s="132"/>
      <c r="AR12" s="267" t="s">
        <v>180</v>
      </c>
      <c r="AS12" s="151"/>
      <c r="AT12" s="151"/>
      <c r="AU12" s="349" t="s">
        <v>268</v>
      </c>
      <c r="AV12" s="349"/>
      <c r="AW12" s="349"/>
      <c r="AX12" s="349"/>
      <c r="AY12" s="349"/>
      <c r="AZ12" s="349"/>
      <c r="BA12" s="349"/>
      <c r="BB12" s="349"/>
      <c r="BC12" s="349"/>
      <c r="BD12" s="349"/>
      <c r="BE12" s="349"/>
      <c r="BF12" s="349"/>
      <c r="BG12" s="349"/>
      <c r="BH12" s="349"/>
      <c r="BI12" s="22"/>
      <c r="BJ12" s="22"/>
      <c r="BK12" s="23"/>
      <c r="BL12" s="22"/>
      <c r="BM12" s="22"/>
      <c r="BN12" s="23"/>
      <c r="BO12" s="129"/>
      <c r="BP12" s="129"/>
      <c r="BQ12" s="129"/>
      <c r="BR12" s="129"/>
    </row>
    <row r="13" spans="1:70" customFormat="1" ht="15" customHeight="1" x14ac:dyDescent="0.25">
      <c r="A13" s="132"/>
      <c r="B13" s="132"/>
      <c r="C13" s="132"/>
      <c r="D13" s="132"/>
      <c r="E13" s="132"/>
      <c r="F13" s="132"/>
      <c r="G13" s="282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2"/>
      <c r="BD13" s="22"/>
      <c r="BE13" s="23"/>
      <c r="BF13" s="22"/>
      <c r="BG13" s="22"/>
      <c r="BH13" s="23"/>
      <c r="BI13" s="22"/>
      <c r="BJ13" s="22"/>
      <c r="BK13" s="23"/>
      <c r="BL13" s="22"/>
      <c r="BM13" s="22"/>
      <c r="BN13" s="23"/>
      <c r="BO13" s="129"/>
      <c r="BP13" s="129"/>
      <c r="BQ13" s="129"/>
      <c r="BR13" s="129"/>
    </row>
    <row r="14" spans="1:70" customFormat="1" ht="15" customHeight="1" x14ac:dyDescent="0.25">
      <c r="A14" s="132"/>
      <c r="B14" s="132"/>
      <c r="C14" s="132"/>
      <c r="D14" s="132"/>
      <c r="E14" s="132"/>
      <c r="F14" s="132"/>
      <c r="G14" s="276" t="s">
        <v>176</v>
      </c>
      <c r="H14" s="341" t="s">
        <v>269</v>
      </c>
      <c r="I14" s="341"/>
      <c r="J14" s="341"/>
      <c r="K14" s="341"/>
      <c r="L14" s="341"/>
      <c r="M14" s="341"/>
      <c r="N14" s="341"/>
      <c r="O14" s="341"/>
      <c r="P14" s="341"/>
      <c r="Q14" s="341"/>
      <c r="R14" s="132"/>
      <c r="S14" s="132"/>
      <c r="T14" s="132"/>
      <c r="U14" s="21"/>
      <c r="V14" s="132"/>
      <c r="W14" s="132"/>
      <c r="X14" s="132"/>
      <c r="Y14" s="264" t="s">
        <v>261</v>
      </c>
      <c r="Z14" s="341" t="s">
        <v>270</v>
      </c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1"/>
      <c r="AM14" s="341"/>
      <c r="AN14" s="341"/>
      <c r="AO14" s="341"/>
      <c r="AP14" s="341"/>
      <c r="AQ14" s="132"/>
      <c r="AR14" s="152" t="s">
        <v>271</v>
      </c>
      <c r="AS14" s="153"/>
      <c r="AT14" s="153"/>
      <c r="AU14" s="345" t="s">
        <v>272</v>
      </c>
      <c r="AV14" s="345"/>
      <c r="AW14" s="345"/>
      <c r="AX14" s="345"/>
      <c r="AY14" s="345"/>
      <c r="AZ14" s="345"/>
      <c r="BA14" s="345"/>
      <c r="BB14" s="345"/>
      <c r="BC14" s="345"/>
      <c r="BD14" s="345"/>
      <c r="BE14" s="23"/>
      <c r="BF14" s="22"/>
      <c r="BG14" s="22"/>
      <c r="BH14" s="23"/>
      <c r="BI14" s="22"/>
      <c r="BJ14" s="22"/>
      <c r="BK14" s="23"/>
      <c r="BL14" s="22"/>
      <c r="BM14" s="22"/>
      <c r="BN14" s="23"/>
      <c r="BO14" s="129"/>
      <c r="BP14" s="129"/>
      <c r="BQ14" s="129"/>
      <c r="BR14" s="129"/>
    </row>
    <row r="15" spans="1:70" ht="15" customHeight="1" x14ac:dyDescent="0.15">
      <c r="A15" s="132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21"/>
      <c r="BC15" s="21"/>
      <c r="BD15" s="132"/>
      <c r="BE15" s="21"/>
      <c r="BF15" s="21"/>
      <c r="BG15" s="132"/>
      <c r="BH15" s="21"/>
      <c r="BI15" s="21"/>
      <c r="BJ15" s="132"/>
      <c r="BK15" s="21"/>
      <c r="BL15" s="21"/>
      <c r="BM15" s="132"/>
    </row>
    <row r="16" spans="1:70" ht="15" customHeight="1" x14ac:dyDescent="0.15">
      <c r="A16" s="346" t="s">
        <v>182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6"/>
      <c r="AJ16" s="346"/>
      <c r="AK16" s="346"/>
      <c r="AL16" s="346"/>
      <c r="AM16" s="346"/>
      <c r="AN16" s="346"/>
      <c r="AO16" s="346"/>
      <c r="AP16" s="346"/>
      <c r="AQ16" s="346"/>
      <c r="AR16" s="346"/>
      <c r="AS16" s="346"/>
      <c r="AT16" s="346"/>
      <c r="AU16" s="346"/>
      <c r="AV16" s="346"/>
      <c r="AW16" s="346"/>
      <c r="AX16" s="346"/>
      <c r="AY16" s="346"/>
      <c r="AZ16" s="346"/>
      <c r="BA16" s="346"/>
      <c r="BB16" s="346"/>
      <c r="BC16" s="21"/>
      <c r="BD16" s="132"/>
      <c r="BE16" s="21"/>
      <c r="BF16" s="21"/>
      <c r="BG16" s="132"/>
      <c r="BH16" s="21"/>
      <c r="BI16" s="21"/>
      <c r="BJ16" s="132"/>
      <c r="BK16" s="21"/>
      <c r="BL16" s="21"/>
      <c r="BM16" s="132"/>
    </row>
    <row r="17" spans="1:69" ht="15" customHeight="1" x14ac:dyDescent="0.15">
      <c r="A17" s="346"/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Y17" s="346"/>
      <c r="Z17" s="346"/>
      <c r="AA17" s="346"/>
      <c r="AB17" s="346"/>
      <c r="AC17" s="346"/>
      <c r="AD17" s="346"/>
      <c r="AE17" s="346"/>
      <c r="AF17" s="346"/>
      <c r="AG17" s="346"/>
      <c r="AH17" s="346"/>
      <c r="AI17" s="346"/>
      <c r="AJ17" s="346"/>
      <c r="AK17" s="346"/>
      <c r="AL17" s="346"/>
      <c r="AM17" s="346"/>
      <c r="AN17" s="346"/>
      <c r="AO17" s="346"/>
      <c r="AP17" s="346"/>
      <c r="AQ17" s="346"/>
      <c r="AR17" s="346"/>
      <c r="AS17" s="346"/>
      <c r="AT17" s="346"/>
      <c r="AU17" s="346"/>
      <c r="AV17" s="346"/>
      <c r="AW17" s="346"/>
      <c r="AX17" s="346"/>
      <c r="AY17" s="346"/>
      <c r="AZ17" s="346"/>
      <c r="BA17" s="346"/>
      <c r="BB17" s="346"/>
      <c r="BC17" s="346"/>
      <c r="BD17" s="346"/>
      <c r="BE17" s="346"/>
      <c r="BF17" s="346"/>
      <c r="BG17" s="346"/>
      <c r="BH17" s="346"/>
      <c r="BI17" s="346"/>
      <c r="BJ17" s="346"/>
      <c r="BK17" s="346"/>
      <c r="BL17" s="346"/>
      <c r="BM17" s="346"/>
    </row>
    <row r="18" spans="1:69" ht="15" customHeight="1" x14ac:dyDescent="0.15">
      <c r="A18" s="332" t="s">
        <v>77</v>
      </c>
      <c r="B18" s="350" t="s">
        <v>183</v>
      </c>
      <c r="C18" s="350"/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 t="s">
        <v>184</v>
      </c>
      <c r="U18" s="350"/>
      <c r="V18" s="350"/>
      <c r="W18" s="350"/>
      <c r="X18" s="350"/>
      <c r="Y18" s="350"/>
      <c r="Z18" s="350"/>
      <c r="AA18" s="350"/>
      <c r="AB18" s="350"/>
      <c r="AC18" s="350" t="s">
        <v>185</v>
      </c>
      <c r="AD18" s="350"/>
      <c r="AE18" s="350"/>
      <c r="AF18" s="350"/>
      <c r="AG18" s="350"/>
      <c r="AH18" s="350"/>
      <c r="AI18" s="350"/>
      <c r="AJ18" s="350"/>
      <c r="AK18" s="350"/>
      <c r="AL18" s="350"/>
      <c r="AM18" s="350"/>
      <c r="AN18" s="350"/>
      <c r="AO18" s="350"/>
      <c r="AP18" s="350"/>
      <c r="AQ18" s="350"/>
      <c r="AR18" s="350"/>
      <c r="AS18" s="350"/>
      <c r="AT18" s="350"/>
      <c r="AU18" s="350"/>
      <c r="AV18" s="350"/>
      <c r="AW18" s="350"/>
      <c r="AX18" s="350"/>
      <c r="AY18" s="332" t="s">
        <v>66</v>
      </c>
      <c r="AZ18" s="332"/>
      <c r="BA18" s="332"/>
      <c r="BB18" s="332"/>
      <c r="BC18" s="332"/>
      <c r="BD18" s="332"/>
      <c r="BE18" s="350" t="s">
        <v>186</v>
      </c>
      <c r="BF18" s="350"/>
      <c r="BG18" s="350"/>
      <c r="BH18" s="350" t="s">
        <v>8</v>
      </c>
      <c r="BI18" s="350"/>
      <c r="BJ18" s="350"/>
      <c r="BK18" s="355"/>
      <c r="BL18" s="355"/>
      <c r="BM18" s="355"/>
      <c r="BN18" s="355"/>
      <c r="BO18" s="356"/>
      <c r="BP18" s="356"/>
      <c r="BQ18" s="356"/>
    </row>
    <row r="19" spans="1:69" ht="35.25" customHeight="1" x14ac:dyDescent="0.15">
      <c r="A19" s="332"/>
      <c r="B19" s="350"/>
      <c r="C19" s="350"/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  <c r="V19" s="350"/>
      <c r="W19" s="350"/>
      <c r="X19" s="350"/>
      <c r="Y19" s="350"/>
      <c r="Z19" s="350"/>
      <c r="AA19" s="350"/>
      <c r="AB19" s="350"/>
      <c r="AC19" s="350" t="s">
        <v>58</v>
      </c>
      <c r="AD19" s="350"/>
      <c r="AE19" s="350"/>
      <c r="AF19" s="350"/>
      <c r="AG19" s="350"/>
      <c r="AH19" s="350"/>
      <c r="AI19" s="350"/>
      <c r="AJ19" s="350" t="s">
        <v>187</v>
      </c>
      <c r="AK19" s="350"/>
      <c r="AL19" s="350"/>
      <c r="AM19" s="350"/>
      <c r="AN19" s="350"/>
      <c r="AO19" s="350"/>
      <c r="AP19" s="350"/>
      <c r="AQ19" s="350" t="s">
        <v>65</v>
      </c>
      <c r="AR19" s="350"/>
      <c r="AS19" s="350"/>
      <c r="AT19" s="350"/>
      <c r="AU19" s="350"/>
      <c r="AV19" s="350"/>
      <c r="AW19" s="350"/>
      <c r="AX19" s="350"/>
      <c r="AY19" s="350" t="s">
        <v>188</v>
      </c>
      <c r="AZ19" s="350"/>
      <c r="BA19" s="350"/>
      <c r="BB19" s="350" t="s">
        <v>189</v>
      </c>
      <c r="BC19" s="350"/>
      <c r="BD19" s="350"/>
      <c r="BE19" s="350"/>
      <c r="BF19" s="351"/>
      <c r="BG19" s="350"/>
      <c r="BH19" s="350"/>
      <c r="BI19" s="354"/>
      <c r="BJ19" s="350"/>
      <c r="BK19" s="355"/>
      <c r="BL19" s="354"/>
      <c r="BM19" s="354"/>
      <c r="BN19" s="355"/>
      <c r="BO19" s="356"/>
      <c r="BP19" s="354"/>
      <c r="BQ19" s="356"/>
    </row>
    <row r="20" spans="1:69" ht="15" customHeight="1" x14ac:dyDescent="0.15">
      <c r="A20" s="332"/>
      <c r="B20" s="350" t="s">
        <v>8</v>
      </c>
      <c r="C20" s="350"/>
      <c r="D20" s="350"/>
      <c r="E20" s="350"/>
      <c r="F20" s="350"/>
      <c r="G20" s="350"/>
      <c r="H20" s="350" t="s">
        <v>190</v>
      </c>
      <c r="I20" s="350"/>
      <c r="J20" s="350"/>
      <c r="K20" s="350"/>
      <c r="L20" s="350"/>
      <c r="M20" s="350"/>
      <c r="N20" s="350" t="s">
        <v>191</v>
      </c>
      <c r="O20" s="350"/>
      <c r="P20" s="350"/>
      <c r="Q20" s="350"/>
      <c r="R20" s="350"/>
      <c r="S20" s="350"/>
      <c r="T20" s="350" t="s">
        <v>8</v>
      </c>
      <c r="U20" s="350"/>
      <c r="V20" s="350"/>
      <c r="W20" s="350" t="s">
        <v>190</v>
      </c>
      <c r="X20" s="350"/>
      <c r="Y20" s="350"/>
      <c r="Z20" s="350" t="s">
        <v>191</v>
      </c>
      <c r="AA20" s="350"/>
      <c r="AB20" s="350"/>
      <c r="AC20" s="350" t="s">
        <v>8</v>
      </c>
      <c r="AD20" s="350"/>
      <c r="AE20" s="350"/>
      <c r="AF20" s="350" t="s">
        <v>190</v>
      </c>
      <c r="AG20" s="350"/>
      <c r="AH20" s="350" t="s">
        <v>191</v>
      </c>
      <c r="AI20" s="350"/>
      <c r="AJ20" s="350" t="s">
        <v>8</v>
      </c>
      <c r="AK20" s="350"/>
      <c r="AL20" s="350"/>
      <c r="AM20" s="350" t="s">
        <v>190</v>
      </c>
      <c r="AN20" s="350"/>
      <c r="AO20" s="350" t="s">
        <v>191</v>
      </c>
      <c r="AP20" s="350"/>
      <c r="AQ20" s="350" t="s">
        <v>8</v>
      </c>
      <c r="AR20" s="350"/>
      <c r="AS20" s="350"/>
      <c r="AT20" s="350"/>
      <c r="AU20" s="350" t="s">
        <v>190</v>
      </c>
      <c r="AV20" s="350"/>
      <c r="AW20" s="350" t="s">
        <v>191</v>
      </c>
      <c r="AX20" s="350"/>
      <c r="AY20" s="350"/>
      <c r="AZ20" s="350"/>
      <c r="BA20" s="350"/>
      <c r="BB20" s="350"/>
      <c r="BC20" s="350"/>
      <c r="BD20" s="350"/>
      <c r="BE20" s="350"/>
      <c r="BF20" s="350"/>
      <c r="BG20" s="350"/>
      <c r="BH20" s="350"/>
      <c r="BI20" s="350"/>
      <c r="BJ20" s="350"/>
      <c r="BK20" s="355"/>
      <c r="BL20" s="354"/>
      <c r="BM20" s="354"/>
      <c r="BN20" s="355"/>
      <c r="BO20" s="356"/>
      <c r="BP20" s="354"/>
      <c r="BQ20" s="356"/>
    </row>
    <row r="21" spans="1:69" ht="23.25" customHeight="1" x14ac:dyDescent="0.15">
      <c r="A21" s="332"/>
      <c r="B21" s="352" t="s">
        <v>192</v>
      </c>
      <c r="C21" s="352"/>
      <c r="D21" s="352"/>
      <c r="E21" s="353" t="s">
        <v>193</v>
      </c>
      <c r="F21" s="353"/>
      <c r="G21" s="353"/>
      <c r="H21" s="352" t="s">
        <v>192</v>
      </c>
      <c r="I21" s="352"/>
      <c r="J21" s="352"/>
      <c r="K21" s="353" t="s">
        <v>193</v>
      </c>
      <c r="L21" s="353"/>
      <c r="M21" s="353"/>
      <c r="N21" s="352" t="s">
        <v>192</v>
      </c>
      <c r="O21" s="352"/>
      <c r="P21" s="352"/>
      <c r="Q21" s="353" t="s">
        <v>193</v>
      </c>
      <c r="R21" s="353"/>
      <c r="S21" s="353"/>
      <c r="T21" s="352" t="s">
        <v>192</v>
      </c>
      <c r="U21" s="352"/>
      <c r="V21" s="352"/>
      <c r="W21" s="352" t="s">
        <v>192</v>
      </c>
      <c r="X21" s="352"/>
      <c r="Y21" s="352"/>
      <c r="Z21" s="352" t="s">
        <v>192</v>
      </c>
      <c r="AA21" s="352"/>
      <c r="AB21" s="352"/>
      <c r="AC21" s="352" t="s">
        <v>192</v>
      </c>
      <c r="AD21" s="352"/>
      <c r="AE21" s="352"/>
      <c r="AF21" s="352" t="s">
        <v>192</v>
      </c>
      <c r="AG21" s="352"/>
      <c r="AH21" s="352" t="s">
        <v>192</v>
      </c>
      <c r="AI21" s="352"/>
      <c r="AJ21" s="352" t="s">
        <v>192</v>
      </c>
      <c r="AK21" s="352"/>
      <c r="AL21" s="352"/>
      <c r="AM21" s="352" t="s">
        <v>192</v>
      </c>
      <c r="AN21" s="352"/>
      <c r="AO21" s="352" t="s">
        <v>192</v>
      </c>
      <c r="AP21" s="352"/>
      <c r="AQ21" s="352" t="s">
        <v>192</v>
      </c>
      <c r="AR21" s="352"/>
      <c r="AS21" s="352"/>
      <c r="AT21" s="352"/>
      <c r="AU21" s="352" t="s">
        <v>192</v>
      </c>
      <c r="AV21" s="352"/>
      <c r="AW21" s="352" t="s">
        <v>192</v>
      </c>
      <c r="AX21" s="352"/>
      <c r="AY21" s="352" t="s">
        <v>192</v>
      </c>
      <c r="AZ21" s="352"/>
      <c r="BA21" s="352"/>
      <c r="BB21" s="352" t="s">
        <v>192</v>
      </c>
      <c r="BC21" s="352"/>
      <c r="BD21" s="352"/>
      <c r="BE21" s="352" t="s">
        <v>192</v>
      </c>
      <c r="BF21" s="352"/>
      <c r="BG21" s="352"/>
      <c r="BH21" s="352" t="s">
        <v>192</v>
      </c>
      <c r="BI21" s="352"/>
      <c r="BJ21" s="352"/>
      <c r="BK21" s="355"/>
      <c r="BL21" s="355"/>
      <c r="BM21" s="355"/>
      <c r="BN21" s="355"/>
      <c r="BO21" s="356"/>
      <c r="BP21" s="356"/>
      <c r="BQ21" s="356"/>
    </row>
    <row r="22" spans="1:69" s="24" customFormat="1" ht="15" customHeight="1" x14ac:dyDescent="0.15">
      <c r="A22" s="244" t="s">
        <v>173</v>
      </c>
      <c r="B22" s="357">
        <f>H22+N22</f>
        <v>39</v>
      </c>
      <c r="C22" s="357"/>
      <c r="D22" s="357"/>
      <c r="E22" s="357">
        <f>K22+Q22</f>
        <v>1404</v>
      </c>
      <c r="F22" s="357"/>
      <c r="G22" s="357"/>
      <c r="H22" s="357">
        <v>17</v>
      </c>
      <c r="I22" s="357"/>
      <c r="J22" s="357"/>
      <c r="K22" s="357">
        <f>H22*36</f>
        <v>612</v>
      </c>
      <c r="L22" s="357"/>
      <c r="M22" s="357"/>
      <c r="N22" s="357">
        <v>22</v>
      </c>
      <c r="O22" s="357"/>
      <c r="P22" s="357"/>
      <c r="Q22" s="357">
        <f>N22*36</f>
        <v>792</v>
      </c>
      <c r="R22" s="357"/>
      <c r="S22" s="357"/>
      <c r="T22" s="357">
        <f>W22+Z22</f>
        <v>2</v>
      </c>
      <c r="U22" s="357"/>
      <c r="V22" s="357"/>
      <c r="W22" s="357">
        <v>1</v>
      </c>
      <c r="X22" s="357"/>
      <c r="Y22" s="357"/>
      <c r="Z22" s="357">
        <v>1</v>
      </c>
      <c r="AA22" s="357"/>
      <c r="AB22" s="357"/>
      <c r="AC22" s="357"/>
      <c r="AD22" s="357"/>
      <c r="AE22" s="357"/>
      <c r="AF22" s="357"/>
      <c r="AG22" s="357"/>
      <c r="AH22" s="357"/>
      <c r="AI22" s="357"/>
      <c r="AJ22" s="357"/>
      <c r="AK22" s="357"/>
      <c r="AL22" s="357"/>
      <c r="AM22" s="357"/>
      <c r="AN22" s="357"/>
      <c r="AO22" s="357"/>
      <c r="AP22" s="357"/>
      <c r="AQ22" s="357">
        <f>AU22+AW22</f>
        <v>0</v>
      </c>
      <c r="AR22" s="357"/>
      <c r="AS22" s="357"/>
      <c r="AT22" s="357"/>
      <c r="AU22" s="357"/>
      <c r="AV22" s="357"/>
      <c r="AW22" s="357"/>
      <c r="AX22" s="357"/>
      <c r="AY22" s="357"/>
      <c r="AZ22" s="357"/>
      <c r="BA22" s="357"/>
      <c r="BB22" s="357"/>
      <c r="BC22" s="357"/>
      <c r="BD22" s="357"/>
      <c r="BE22" s="357">
        <v>11</v>
      </c>
      <c r="BF22" s="357"/>
      <c r="BG22" s="357"/>
      <c r="BH22" s="358">
        <f>B22+T22+AC22+AJ22+AQ22+AY22+BB22+BE22</f>
        <v>52</v>
      </c>
      <c r="BI22" s="358"/>
      <c r="BJ22" s="358"/>
      <c r="BK22" s="359"/>
      <c r="BL22" s="359"/>
      <c r="BM22" s="359"/>
      <c r="BN22" s="359"/>
      <c r="BO22" s="359"/>
      <c r="BP22" s="359"/>
      <c r="BQ22" s="359"/>
    </row>
    <row r="23" spans="1:69" s="24" customFormat="1" ht="15" customHeight="1" x14ac:dyDescent="0.15">
      <c r="A23" s="244" t="s">
        <v>174</v>
      </c>
      <c r="B23" s="357">
        <f>H23+N23</f>
        <v>35</v>
      </c>
      <c r="C23" s="357"/>
      <c r="D23" s="357"/>
      <c r="E23" s="357">
        <f>K23+Q23</f>
        <v>1260</v>
      </c>
      <c r="F23" s="357"/>
      <c r="G23" s="357"/>
      <c r="H23" s="357">
        <v>14</v>
      </c>
      <c r="I23" s="357"/>
      <c r="J23" s="357"/>
      <c r="K23" s="357">
        <f>H23*36</f>
        <v>504</v>
      </c>
      <c r="L23" s="357"/>
      <c r="M23" s="357"/>
      <c r="N23" s="357">
        <v>21</v>
      </c>
      <c r="O23" s="357"/>
      <c r="P23" s="357"/>
      <c r="Q23" s="357">
        <f t="shared" ref="Q23" si="0">N23*36</f>
        <v>756</v>
      </c>
      <c r="R23" s="357"/>
      <c r="S23" s="357"/>
      <c r="T23" s="357">
        <f t="shared" ref="T23:T24" si="1">W23+Z23</f>
        <v>2</v>
      </c>
      <c r="U23" s="357"/>
      <c r="V23" s="357"/>
      <c r="W23" s="357">
        <v>1</v>
      </c>
      <c r="X23" s="357"/>
      <c r="Y23" s="357"/>
      <c r="Z23" s="357">
        <v>1</v>
      </c>
      <c r="AA23" s="357"/>
      <c r="AB23" s="357"/>
      <c r="AC23" s="357">
        <f t="shared" ref="AC23:AC24" si="2">AF23+AH23</f>
        <v>2</v>
      </c>
      <c r="AD23" s="357"/>
      <c r="AE23" s="357"/>
      <c r="AF23" s="357">
        <v>1</v>
      </c>
      <c r="AG23" s="357"/>
      <c r="AH23" s="357">
        <v>1</v>
      </c>
      <c r="AI23" s="357"/>
      <c r="AJ23" s="357">
        <f t="shared" ref="AJ23" si="3">AM23+AO23</f>
        <v>3</v>
      </c>
      <c r="AK23" s="357"/>
      <c r="AL23" s="357"/>
      <c r="AM23" s="357">
        <v>1</v>
      </c>
      <c r="AN23" s="357"/>
      <c r="AO23" s="357">
        <v>2</v>
      </c>
      <c r="AP23" s="357"/>
      <c r="AQ23" s="357">
        <f>AU23+AW23</f>
        <v>0</v>
      </c>
      <c r="AR23" s="357"/>
      <c r="AS23" s="357"/>
      <c r="AT23" s="357"/>
      <c r="AU23" s="357"/>
      <c r="AV23" s="357"/>
      <c r="AW23" s="357"/>
      <c r="AX23" s="357"/>
      <c r="AY23" s="357"/>
      <c r="AZ23" s="357"/>
      <c r="BA23" s="357"/>
      <c r="BB23" s="357"/>
      <c r="BC23" s="357"/>
      <c r="BD23" s="357"/>
      <c r="BE23" s="357">
        <v>10</v>
      </c>
      <c r="BF23" s="357"/>
      <c r="BG23" s="357"/>
      <c r="BH23" s="358">
        <f t="shared" ref="BH23:BH24" si="4">B23+T23+AC23+AJ23+AQ23+AY23+BB23+BE23</f>
        <v>52</v>
      </c>
      <c r="BI23" s="358"/>
      <c r="BJ23" s="358"/>
      <c r="BK23" s="359"/>
      <c r="BL23" s="359"/>
      <c r="BM23" s="359"/>
      <c r="BN23" s="359"/>
      <c r="BO23" s="359"/>
      <c r="BP23" s="359"/>
      <c r="BQ23" s="359"/>
    </row>
    <row r="24" spans="1:69" s="24" customFormat="1" ht="15" customHeight="1" x14ac:dyDescent="0.15">
      <c r="A24" s="244" t="s">
        <v>175</v>
      </c>
      <c r="B24" s="357">
        <f t="shared" ref="B24" si="5">H24+N24</f>
        <v>28</v>
      </c>
      <c r="C24" s="357"/>
      <c r="D24" s="357"/>
      <c r="E24" s="357">
        <f t="shared" ref="E24" si="6">K24+Q24</f>
        <v>1008</v>
      </c>
      <c r="F24" s="357"/>
      <c r="G24" s="357"/>
      <c r="H24" s="357">
        <v>14</v>
      </c>
      <c r="I24" s="357"/>
      <c r="J24" s="357"/>
      <c r="K24" s="357">
        <f>H24*36</f>
        <v>504</v>
      </c>
      <c r="L24" s="357"/>
      <c r="M24" s="357"/>
      <c r="N24" s="357">
        <v>14</v>
      </c>
      <c r="O24" s="357"/>
      <c r="P24" s="357"/>
      <c r="Q24" s="357">
        <f>N24*36</f>
        <v>504</v>
      </c>
      <c r="R24" s="357"/>
      <c r="S24" s="357"/>
      <c r="T24" s="357">
        <f t="shared" si="1"/>
        <v>2</v>
      </c>
      <c r="U24" s="357"/>
      <c r="V24" s="357"/>
      <c r="W24" s="357">
        <v>1</v>
      </c>
      <c r="X24" s="357"/>
      <c r="Y24" s="357"/>
      <c r="Z24" s="357">
        <v>1</v>
      </c>
      <c r="AA24" s="357"/>
      <c r="AB24" s="357"/>
      <c r="AC24" s="357">
        <f t="shared" si="2"/>
        <v>1</v>
      </c>
      <c r="AD24" s="357"/>
      <c r="AE24" s="357"/>
      <c r="AF24" s="357">
        <v>1</v>
      </c>
      <c r="AG24" s="357"/>
      <c r="AH24" s="357"/>
      <c r="AI24" s="357"/>
      <c r="AJ24" s="357">
        <f t="shared" ref="AJ24" si="7">AM24+AO24</f>
        <v>1</v>
      </c>
      <c r="AK24" s="357"/>
      <c r="AL24" s="357"/>
      <c r="AM24" s="357">
        <v>1</v>
      </c>
      <c r="AN24" s="357"/>
      <c r="AO24" s="357"/>
      <c r="AP24" s="357"/>
      <c r="AQ24" s="357">
        <f>AU24+AW24</f>
        <v>4</v>
      </c>
      <c r="AR24" s="357"/>
      <c r="AS24" s="357"/>
      <c r="AT24" s="357"/>
      <c r="AU24" s="357"/>
      <c r="AV24" s="357"/>
      <c r="AW24" s="357">
        <v>4</v>
      </c>
      <c r="AX24" s="357"/>
      <c r="AY24" s="357">
        <v>3</v>
      </c>
      <c r="AZ24" s="357"/>
      <c r="BA24" s="357"/>
      <c r="BB24" s="357">
        <v>2</v>
      </c>
      <c r="BC24" s="357"/>
      <c r="BD24" s="357"/>
      <c r="BE24" s="357">
        <v>2</v>
      </c>
      <c r="BF24" s="357"/>
      <c r="BG24" s="357"/>
      <c r="BH24" s="358">
        <f t="shared" si="4"/>
        <v>43</v>
      </c>
      <c r="BI24" s="358"/>
      <c r="BJ24" s="358"/>
      <c r="BK24" s="359"/>
      <c r="BL24" s="359"/>
      <c r="BM24" s="359"/>
      <c r="BN24" s="359"/>
      <c r="BO24" s="359"/>
      <c r="BP24" s="359"/>
      <c r="BQ24" s="359"/>
    </row>
    <row r="25" spans="1:69" s="24" customFormat="1" ht="15" customHeight="1" x14ac:dyDescent="0.15">
      <c r="A25" s="131" t="s">
        <v>8</v>
      </c>
      <c r="B25" s="360">
        <f>SUM(B22:D24)</f>
        <v>102</v>
      </c>
      <c r="C25" s="360"/>
      <c r="D25" s="360"/>
      <c r="E25" s="360">
        <f>SUM(E22:G24)</f>
        <v>3672</v>
      </c>
      <c r="F25" s="360"/>
      <c r="G25" s="360"/>
      <c r="H25" s="360">
        <f>SUM(H22:J24)</f>
        <v>45</v>
      </c>
      <c r="I25" s="360"/>
      <c r="J25" s="360"/>
      <c r="K25" s="360">
        <f>SUM(K22:M24)</f>
        <v>1620</v>
      </c>
      <c r="L25" s="360"/>
      <c r="M25" s="360"/>
      <c r="N25" s="360">
        <f>SUM(N22:P24)</f>
        <v>57</v>
      </c>
      <c r="O25" s="360"/>
      <c r="P25" s="360"/>
      <c r="Q25" s="360">
        <f>SUM(Q22:S24)</f>
        <v>2052</v>
      </c>
      <c r="R25" s="360"/>
      <c r="S25" s="360"/>
      <c r="T25" s="360">
        <f>SUM(T22:V24)</f>
        <v>6</v>
      </c>
      <c r="U25" s="360"/>
      <c r="V25" s="360"/>
      <c r="W25" s="360">
        <f>SUM(W22:Y24)</f>
        <v>3</v>
      </c>
      <c r="X25" s="360"/>
      <c r="Y25" s="360"/>
      <c r="Z25" s="360">
        <f>SUM(Z22:AB24)</f>
        <v>3</v>
      </c>
      <c r="AA25" s="360"/>
      <c r="AB25" s="360"/>
      <c r="AC25" s="360">
        <f>SUM(AC22:AE24)</f>
        <v>3</v>
      </c>
      <c r="AD25" s="360"/>
      <c r="AE25" s="360"/>
      <c r="AF25" s="360">
        <f>SUM(AF22:AG24)</f>
        <v>2</v>
      </c>
      <c r="AG25" s="360"/>
      <c r="AH25" s="360">
        <f>SUM(AH22:AI24)</f>
        <v>1</v>
      </c>
      <c r="AI25" s="360"/>
      <c r="AJ25" s="360">
        <f>SUM(AJ22:AL24)</f>
        <v>4</v>
      </c>
      <c r="AK25" s="360"/>
      <c r="AL25" s="360"/>
      <c r="AM25" s="360">
        <f>SUM(AM22:AN24)</f>
        <v>2</v>
      </c>
      <c r="AN25" s="360"/>
      <c r="AO25" s="360">
        <f>SUM(AO22:AP24)</f>
        <v>2</v>
      </c>
      <c r="AP25" s="360"/>
      <c r="AQ25" s="360">
        <f>SUM(AQ22:AT24)</f>
        <v>4</v>
      </c>
      <c r="AR25" s="360"/>
      <c r="AS25" s="360"/>
      <c r="AT25" s="360"/>
      <c r="AU25" s="360">
        <f>SUM(AU22:AV24)</f>
        <v>0</v>
      </c>
      <c r="AV25" s="360"/>
      <c r="AW25" s="360">
        <f>SUM(AW22:AX24)</f>
        <v>4</v>
      </c>
      <c r="AX25" s="360"/>
      <c r="AY25" s="360">
        <f>SUM(AY22:BA24)</f>
        <v>3</v>
      </c>
      <c r="AZ25" s="360"/>
      <c r="BA25" s="360"/>
      <c r="BB25" s="360">
        <f>SUM(BB22:BD24)</f>
        <v>2</v>
      </c>
      <c r="BC25" s="360"/>
      <c r="BD25" s="360"/>
      <c r="BE25" s="360">
        <f>SUM(BE22:BG24)</f>
        <v>23</v>
      </c>
      <c r="BF25" s="360"/>
      <c r="BG25" s="360"/>
      <c r="BH25" s="361">
        <f>SUM(BH22:BJ24)</f>
        <v>147</v>
      </c>
      <c r="BI25" s="361"/>
      <c r="BJ25" s="361"/>
      <c r="BK25" s="359"/>
      <c r="BL25" s="359"/>
      <c r="BM25" s="359"/>
      <c r="BN25" s="359"/>
      <c r="BO25" s="359"/>
      <c r="BP25" s="359"/>
      <c r="BQ25" s="359"/>
    </row>
    <row r="26" spans="1:69" ht="15" customHeight="1" x14ac:dyDescent="0.15">
      <c r="A26" s="362"/>
      <c r="B26" s="362"/>
      <c r="C26" s="362"/>
      <c r="D26" s="362"/>
      <c r="E26" s="362"/>
      <c r="F26" s="362"/>
      <c r="G26" s="362"/>
      <c r="H26" s="362"/>
      <c r="I26" s="362"/>
      <c r="J26" s="362"/>
      <c r="K26" s="362"/>
      <c r="L26" s="362"/>
      <c r="M26" s="362"/>
      <c r="N26" s="362"/>
      <c r="O26" s="362"/>
      <c r="P26" s="362"/>
      <c r="Q26" s="362"/>
      <c r="R26" s="362"/>
      <c r="S26" s="362"/>
      <c r="T26" s="362"/>
      <c r="U26" s="362"/>
      <c r="V26" s="362"/>
      <c r="W26" s="362"/>
      <c r="X26" s="362"/>
      <c r="Y26" s="362"/>
      <c r="Z26" s="362"/>
      <c r="AA26" s="362"/>
      <c r="AB26" s="362"/>
      <c r="AC26" s="362"/>
      <c r="AD26" s="362"/>
      <c r="AE26" s="362"/>
      <c r="AF26" s="362"/>
      <c r="AG26" s="362"/>
      <c r="AH26" s="362"/>
      <c r="AI26" s="362"/>
      <c r="AJ26" s="362"/>
      <c r="AK26" s="362"/>
      <c r="AL26" s="362"/>
      <c r="AM26" s="362"/>
      <c r="AN26" s="362"/>
      <c r="AO26" s="362"/>
      <c r="AP26" s="362"/>
      <c r="AQ26" s="362"/>
      <c r="AR26" s="362"/>
      <c r="AS26" s="362"/>
      <c r="AT26" s="362"/>
      <c r="AU26" s="362"/>
      <c r="AV26" s="362"/>
      <c r="AW26" s="362"/>
      <c r="AX26" s="362"/>
      <c r="AY26" s="362"/>
      <c r="AZ26" s="362"/>
      <c r="BA26" s="362"/>
      <c r="BB26" s="362"/>
      <c r="BC26" s="362"/>
      <c r="BD26" s="362"/>
      <c r="BE26" s="362"/>
      <c r="BF26" s="362"/>
      <c r="BG26" s="363"/>
      <c r="BH26" s="363"/>
      <c r="BI26" s="363"/>
      <c r="BJ26" s="363"/>
      <c r="BK26" s="363"/>
      <c r="BL26" s="363"/>
      <c r="BM26" s="363"/>
    </row>
  </sheetData>
  <mergeCells count="190">
    <mergeCell ref="BB25:BD25"/>
    <mergeCell ref="BE25:BG25"/>
    <mergeCell ref="BH25:BJ25"/>
    <mergeCell ref="BK25:BN25"/>
    <mergeCell ref="BO25:BQ25"/>
    <mergeCell ref="A26:BF26"/>
    <mergeCell ref="BG26:BM26"/>
    <mergeCell ref="AM25:AN25"/>
    <mergeCell ref="AO25:AP25"/>
    <mergeCell ref="AQ25:AT25"/>
    <mergeCell ref="AU25:AV25"/>
    <mergeCell ref="AW25:AX25"/>
    <mergeCell ref="AY25:BA25"/>
    <mergeCell ref="W25:Y25"/>
    <mergeCell ref="Z25:AB25"/>
    <mergeCell ref="AC25:AE25"/>
    <mergeCell ref="AF25:AG25"/>
    <mergeCell ref="AH25:AI25"/>
    <mergeCell ref="AJ25:AL25"/>
    <mergeCell ref="Q23:S23"/>
    <mergeCell ref="T23:V23"/>
    <mergeCell ref="BH24:BJ24"/>
    <mergeCell ref="BK24:BN24"/>
    <mergeCell ref="BO24:BQ24"/>
    <mergeCell ref="B25:D25"/>
    <mergeCell ref="E25:G25"/>
    <mergeCell ref="H25:J25"/>
    <mergeCell ref="K25:M25"/>
    <mergeCell ref="N25:P25"/>
    <mergeCell ref="Q25:S25"/>
    <mergeCell ref="T25:V25"/>
    <mergeCell ref="AQ24:AT24"/>
    <mergeCell ref="AU24:AV24"/>
    <mergeCell ref="AW24:AX24"/>
    <mergeCell ref="AY24:BA24"/>
    <mergeCell ref="BB24:BD24"/>
    <mergeCell ref="BE24:BG24"/>
    <mergeCell ref="AC24:AE24"/>
    <mergeCell ref="AF24:AG24"/>
    <mergeCell ref="AH24:AI24"/>
    <mergeCell ref="AJ24:AL24"/>
    <mergeCell ref="AM24:AN24"/>
    <mergeCell ref="AO24:AP24"/>
    <mergeCell ref="BB22:BD22"/>
    <mergeCell ref="BE22:BG22"/>
    <mergeCell ref="BH22:BJ22"/>
    <mergeCell ref="BK22:BN22"/>
    <mergeCell ref="BO22:BQ22"/>
    <mergeCell ref="AW22:AX22"/>
    <mergeCell ref="AY22:BA22"/>
    <mergeCell ref="BO23:BQ23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AW23:AX23"/>
    <mergeCell ref="AY23:BA23"/>
    <mergeCell ref="BB23:BD23"/>
    <mergeCell ref="BE23:BG23"/>
    <mergeCell ref="BH23:BJ23"/>
    <mergeCell ref="BK23:BN23"/>
    <mergeCell ref="AH23:AI23"/>
    <mergeCell ref="B23:D23"/>
    <mergeCell ref="E23:G23"/>
    <mergeCell ref="H23:J23"/>
    <mergeCell ref="K23:M23"/>
    <mergeCell ref="N23:P23"/>
    <mergeCell ref="AM22:AN22"/>
    <mergeCell ref="AO22:AP22"/>
    <mergeCell ref="AQ22:AT22"/>
    <mergeCell ref="AU22:AV22"/>
    <mergeCell ref="W22:Y22"/>
    <mergeCell ref="Z22:AB22"/>
    <mergeCell ref="AC22:AE22"/>
    <mergeCell ref="AF22:AG22"/>
    <mergeCell ref="AH22:AI22"/>
    <mergeCell ref="AJ22:AL22"/>
    <mergeCell ref="W23:Y23"/>
    <mergeCell ref="Z23:AB23"/>
    <mergeCell ref="AC23:AE23"/>
    <mergeCell ref="AF23:AG23"/>
    <mergeCell ref="AJ23:AL23"/>
    <mergeCell ref="AM23:AN23"/>
    <mergeCell ref="AO23:AP23"/>
    <mergeCell ref="AQ23:AT23"/>
    <mergeCell ref="AU23:AV23"/>
    <mergeCell ref="B22:D22"/>
    <mergeCell ref="E22:G22"/>
    <mergeCell ref="H22:J22"/>
    <mergeCell ref="K22:M22"/>
    <mergeCell ref="N22:P22"/>
    <mergeCell ref="Q22:S22"/>
    <mergeCell ref="T22:V22"/>
    <mergeCell ref="AM21:AN21"/>
    <mergeCell ref="AO21:AP21"/>
    <mergeCell ref="W21:Y21"/>
    <mergeCell ref="Z21:AB21"/>
    <mergeCell ref="AC21:AE21"/>
    <mergeCell ref="AF21:AG21"/>
    <mergeCell ref="AH21:AI21"/>
    <mergeCell ref="AJ21:AL21"/>
    <mergeCell ref="BH18:BJ20"/>
    <mergeCell ref="BK18:BN21"/>
    <mergeCell ref="BO18:BQ21"/>
    <mergeCell ref="AC19:AI19"/>
    <mergeCell ref="AJ19:AP19"/>
    <mergeCell ref="AQ19:AX19"/>
    <mergeCell ref="AY19:BA20"/>
    <mergeCell ref="BB19:BD20"/>
    <mergeCell ref="AM20:AN20"/>
    <mergeCell ref="AO20:AP20"/>
    <mergeCell ref="AQ20:AT20"/>
    <mergeCell ref="AU20:AV20"/>
    <mergeCell ref="AW20:AX20"/>
    <mergeCell ref="AC20:AE20"/>
    <mergeCell ref="AF20:AG20"/>
    <mergeCell ref="AH20:AI20"/>
    <mergeCell ref="AJ20:AL20"/>
    <mergeCell ref="BB21:BD21"/>
    <mergeCell ref="BE21:BG21"/>
    <mergeCell ref="BH21:BJ21"/>
    <mergeCell ref="AQ21:AT21"/>
    <mergeCell ref="AU21:AV21"/>
    <mergeCell ref="AW21:AX21"/>
    <mergeCell ref="AY21:BA21"/>
    <mergeCell ref="A18:A21"/>
    <mergeCell ref="B18:S19"/>
    <mergeCell ref="T18:AB19"/>
    <mergeCell ref="AC18:AX18"/>
    <mergeCell ref="AY18:BD18"/>
    <mergeCell ref="BE18:BG20"/>
    <mergeCell ref="B20:G20"/>
    <mergeCell ref="H20:M20"/>
    <mergeCell ref="N20:S20"/>
    <mergeCell ref="T20:V20"/>
    <mergeCell ref="B21:D21"/>
    <mergeCell ref="E21:G21"/>
    <mergeCell ref="H21:J21"/>
    <mergeCell ref="K21:M21"/>
    <mergeCell ref="N21:P21"/>
    <mergeCell ref="Q21:S21"/>
    <mergeCell ref="T21:V21"/>
    <mergeCell ref="W20:Y20"/>
    <mergeCell ref="Z20:AB20"/>
    <mergeCell ref="H13:Q13"/>
    <mergeCell ref="H14:Q14"/>
    <mergeCell ref="Z14:AP14"/>
    <mergeCell ref="AU14:BD14"/>
    <mergeCell ref="A16:BB16"/>
    <mergeCell ref="A17:BM17"/>
    <mergeCell ref="A10:F10"/>
    <mergeCell ref="H10:W10"/>
    <mergeCell ref="Z10:AF10"/>
    <mergeCell ref="AU10:BN10"/>
    <mergeCell ref="H12:Q12"/>
    <mergeCell ref="Z12:AP12"/>
    <mergeCell ref="AU12:BH12"/>
    <mergeCell ref="AY3:BB3"/>
    <mergeCell ref="AS5:AT5"/>
    <mergeCell ref="AS6:AT6"/>
    <mergeCell ref="AS7:AT7"/>
    <mergeCell ref="H9:Q9"/>
    <mergeCell ref="Z9:AP9"/>
    <mergeCell ref="AT9:BC9"/>
    <mergeCell ref="AF3:AF4"/>
    <mergeCell ref="AG3:AI3"/>
    <mergeCell ref="AJ3:AJ4"/>
    <mergeCell ref="AK3:AN3"/>
    <mergeCell ref="AO3:AS3"/>
    <mergeCell ref="AT3:AW3"/>
    <mergeCell ref="S3:S4"/>
    <mergeCell ref="T3:V3"/>
    <mergeCell ref="W3:W4"/>
    <mergeCell ref="X3:Z3"/>
    <mergeCell ref="AA3:AA4"/>
    <mergeCell ref="AB3:AE3"/>
    <mergeCell ref="A2:Q2"/>
    <mergeCell ref="A3:A5"/>
    <mergeCell ref="B3:E3"/>
    <mergeCell ref="F3:F4"/>
    <mergeCell ref="G3:I3"/>
    <mergeCell ref="J3:J4"/>
    <mergeCell ref="K3:M3"/>
    <mergeCell ref="O3:R3"/>
    <mergeCell ref="AX3:AX4"/>
  </mergeCells>
  <pageMargins left="0.74803149606299213" right="0.74803149606299213" top="0.98425196850393704" bottom="0.98425196850393704" header="0" footer="0"/>
  <pageSetup paperSize="9" scale="74" orientation="landscape" verticalDpi="0" r:id="rId1"/>
  <headerFooter alignWithMargins="0"/>
  <ignoredErrors>
    <ignoredError sqref="C23:E23 B24:D24 K23:K24 L24:M24 B22:E22 F22:V22 E24:G24 Q23:V23 AJ23:AL23 AQ23:BD23 BI22:BJ22 BI25:BJ25 A26:BN26 A25 BK25:BN25 C25:BH25 L23:M23 Q24:V24 AC24:AE24 AC23:AE23 AH24:AL24 AU24:AV24 BH24:BJ24 BH23:BJ23 X23:Y23 X22:Y22 AA22:AB22 AN24:AQ24 AF22:AI22 AM22:BG2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70"/>
  <sheetViews>
    <sheetView topLeftCell="A61" zoomScale="110" zoomScaleNormal="110" workbookViewId="0">
      <selection activeCell="U19" sqref="U19"/>
    </sheetView>
  </sheetViews>
  <sheetFormatPr defaultRowHeight="12" x14ac:dyDescent="0.2"/>
  <cols>
    <col min="1" max="1" width="9" style="1" customWidth="1"/>
    <col min="2" max="2" width="49.28515625" style="33" customWidth="1"/>
    <col min="3" max="4" width="5.7109375" style="33" customWidth="1"/>
    <col min="5" max="5" width="5.7109375" style="161" customWidth="1"/>
    <col min="6" max="6" width="5.7109375" style="33" customWidth="1"/>
    <col min="7" max="9" width="5" style="8" customWidth="1"/>
    <col min="10" max="17" width="7.140625" style="8" customWidth="1"/>
    <col min="18" max="29" width="7.140625" style="16" customWidth="1"/>
    <col min="30" max="51" width="4.28515625" style="17" customWidth="1"/>
    <col min="52" max="53" width="9.140625" style="13"/>
    <col min="54" max="16384" width="9.140625" style="1"/>
  </cols>
  <sheetData>
    <row r="1" spans="1:53" ht="15" customHeight="1" x14ac:dyDescent="0.2">
      <c r="A1" s="394" t="s">
        <v>0</v>
      </c>
      <c r="B1" s="396" t="s">
        <v>1</v>
      </c>
      <c r="C1" s="374" t="s">
        <v>273</v>
      </c>
      <c r="D1" s="375"/>
      <c r="E1" s="380" t="s">
        <v>274</v>
      </c>
      <c r="F1" s="381"/>
      <c r="G1" s="398" t="s">
        <v>194</v>
      </c>
      <c r="H1" s="398"/>
      <c r="I1" s="398"/>
      <c r="J1" s="405" t="s">
        <v>195</v>
      </c>
      <c r="K1" s="400" t="s">
        <v>2</v>
      </c>
      <c r="L1" s="400"/>
      <c r="M1" s="400"/>
      <c r="N1" s="400"/>
      <c r="O1" s="400"/>
      <c r="P1" s="400"/>
      <c r="Q1" s="400"/>
      <c r="R1" s="372" t="s">
        <v>3</v>
      </c>
      <c r="S1" s="372"/>
      <c r="T1" s="372"/>
      <c r="U1" s="372"/>
      <c r="V1" s="372" t="s">
        <v>4</v>
      </c>
      <c r="W1" s="372"/>
      <c r="X1" s="372"/>
      <c r="Y1" s="372"/>
      <c r="Z1" s="372" t="s">
        <v>5</v>
      </c>
      <c r="AA1" s="372"/>
      <c r="AB1" s="372"/>
      <c r="AC1" s="372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</row>
    <row r="2" spans="1:53" ht="20.25" customHeight="1" x14ac:dyDescent="0.2">
      <c r="A2" s="395"/>
      <c r="B2" s="397"/>
      <c r="C2" s="376"/>
      <c r="D2" s="377"/>
      <c r="E2" s="382"/>
      <c r="F2" s="383"/>
      <c r="G2" s="399"/>
      <c r="H2" s="399"/>
      <c r="I2" s="399"/>
      <c r="J2" s="406"/>
      <c r="K2" s="401"/>
      <c r="L2" s="401"/>
      <c r="M2" s="401"/>
      <c r="N2" s="401"/>
      <c r="O2" s="401"/>
      <c r="P2" s="401"/>
      <c r="Q2" s="401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</row>
    <row r="3" spans="1:53" ht="16.5" customHeight="1" x14ac:dyDescent="0.2">
      <c r="A3" s="395"/>
      <c r="B3" s="397"/>
      <c r="C3" s="376"/>
      <c r="D3" s="377"/>
      <c r="E3" s="382"/>
      <c r="F3" s="383"/>
      <c r="G3" s="402" t="s">
        <v>7</v>
      </c>
      <c r="H3" s="403" t="s">
        <v>6</v>
      </c>
      <c r="I3" s="403" t="s">
        <v>225</v>
      </c>
      <c r="J3" s="406"/>
      <c r="K3" s="388" t="s">
        <v>196</v>
      </c>
      <c r="L3" s="408" t="s">
        <v>233</v>
      </c>
      <c r="M3" s="408"/>
      <c r="N3" s="408"/>
      <c r="O3" s="408"/>
      <c r="P3" s="408"/>
      <c r="Q3" s="408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</row>
    <row r="4" spans="1:53" ht="21.75" customHeight="1" x14ac:dyDescent="0.2">
      <c r="A4" s="395"/>
      <c r="B4" s="397"/>
      <c r="C4" s="378"/>
      <c r="D4" s="379"/>
      <c r="E4" s="384"/>
      <c r="F4" s="385"/>
      <c r="G4" s="402"/>
      <c r="H4" s="403"/>
      <c r="I4" s="403"/>
      <c r="J4" s="406"/>
      <c r="K4" s="404"/>
      <c r="L4" s="408" t="s">
        <v>232</v>
      </c>
      <c r="M4" s="408"/>
      <c r="N4" s="408"/>
      <c r="O4" s="408"/>
      <c r="P4" s="403" t="s">
        <v>26</v>
      </c>
      <c r="Q4" s="403" t="s">
        <v>201</v>
      </c>
      <c r="R4" s="373" t="s">
        <v>204</v>
      </c>
      <c r="S4" s="373"/>
      <c r="T4" s="373" t="s">
        <v>205</v>
      </c>
      <c r="U4" s="373"/>
      <c r="V4" s="373" t="s">
        <v>206</v>
      </c>
      <c r="W4" s="373"/>
      <c r="X4" s="373" t="s">
        <v>207</v>
      </c>
      <c r="Y4" s="373"/>
      <c r="Z4" s="373" t="s">
        <v>208</v>
      </c>
      <c r="AA4" s="373"/>
      <c r="AB4" s="373" t="s">
        <v>209</v>
      </c>
      <c r="AC4" s="373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</row>
    <row r="5" spans="1:53" ht="39.75" customHeight="1" x14ac:dyDescent="0.2">
      <c r="A5" s="395"/>
      <c r="B5" s="397"/>
      <c r="C5" s="386" t="s">
        <v>275</v>
      </c>
      <c r="D5" s="388" t="s">
        <v>276</v>
      </c>
      <c r="E5" s="390" t="s">
        <v>275</v>
      </c>
      <c r="F5" s="392" t="s">
        <v>276</v>
      </c>
      <c r="G5" s="402"/>
      <c r="H5" s="403"/>
      <c r="I5" s="403"/>
      <c r="J5" s="406"/>
      <c r="K5" s="404"/>
      <c r="L5" s="403" t="s">
        <v>197</v>
      </c>
      <c r="M5" s="408" t="s">
        <v>198</v>
      </c>
      <c r="N5" s="408"/>
      <c r="O5" s="403" t="s">
        <v>184</v>
      </c>
      <c r="P5" s="403"/>
      <c r="Q5" s="403"/>
      <c r="R5" s="373"/>
      <c r="S5" s="373"/>
      <c r="T5" s="373"/>
      <c r="U5" s="373"/>
      <c r="V5" s="373"/>
      <c r="W5" s="373"/>
      <c r="X5" s="373"/>
      <c r="Y5" s="373"/>
      <c r="Z5" s="373"/>
      <c r="AA5" s="373"/>
      <c r="AB5" s="373"/>
      <c r="AC5" s="373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</row>
    <row r="6" spans="1:53" ht="69" customHeight="1" x14ac:dyDescent="0.2">
      <c r="A6" s="395"/>
      <c r="B6" s="397"/>
      <c r="C6" s="387"/>
      <c r="D6" s="389"/>
      <c r="E6" s="391"/>
      <c r="F6" s="393"/>
      <c r="G6" s="402"/>
      <c r="H6" s="403"/>
      <c r="I6" s="403"/>
      <c r="J6" s="407"/>
      <c r="K6" s="389"/>
      <c r="L6" s="403"/>
      <c r="M6" s="52" t="s">
        <v>199</v>
      </c>
      <c r="N6" s="52" t="s">
        <v>200</v>
      </c>
      <c r="O6" s="403"/>
      <c r="P6" s="403"/>
      <c r="Q6" s="403"/>
      <c r="R6" s="37" t="s">
        <v>202</v>
      </c>
      <c r="S6" s="37" t="s">
        <v>203</v>
      </c>
      <c r="T6" s="37" t="s">
        <v>202</v>
      </c>
      <c r="U6" s="37" t="s">
        <v>203</v>
      </c>
      <c r="V6" s="37" t="s">
        <v>202</v>
      </c>
      <c r="W6" s="37" t="s">
        <v>203</v>
      </c>
      <c r="X6" s="37" t="s">
        <v>202</v>
      </c>
      <c r="Y6" s="37" t="s">
        <v>203</v>
      </c>
      <c r="Z6" s="37" t="s">
        <v>202</v>
      </c>
      <c r="AA6" s="37" t="s">
        <v>203</v>
      </c>
      <c r="AB6" s="37" t="s">
        <v>202</v>
      </c>
      <c r="AC6" s="37" t="s">
        <v>203</v>
      </c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</row>
    <row r="7" spans="1:53" ht="14.25" customHeight="1" x14ac:dyDescent="0.2">
      <c r="A7" s="50">
        <v>1</v>
      </c>
      <c r="B7" s="164">
        <v>2</v>
      </c>
      <c r="C7" s="154">
        <v>3</v>
      </c>
      <c r="D7" s="155">
        <v>4</v>
      </c>
      <c r="E7" s="10">
        <v>5</v>
      </c>
      <c r="F7" s="201">
        <v>6</v>
      </c>
      <c r="G7" s="156">
        <v>7</v>
      </c>
      <c r="H7" s="133">
        <v>8</v>
      </c>
      <c r="I7" s="134">
        <v>9</v>
      </c>
      <c r="J7" s="133">
        <v>10</v>
      </c>
      <c r="K7" s="134">
        <v>11</v>
      </c>
      <c r="L7" s="133">
        <v>12</v>
      </c>
      <c r="M7" s="134">
        <v>13</v>
      </c>
      <c r="N7" s="133">
        <v>14</v>
      </c>
      <c r="O7" s="134">
        <v>15</v>
      </c>
      <c r="P7" s="133">
        <v>16</v>
      </c>
      <c r="Q7" s="134">
        <v>17</v>
      </c>
      <c r="R7" s="133">
        <v>18</v>
      </c>
      <c r="S7" s="134">
        <v>19</v>
      </c>
      <c r="T7" s="133">
        <v>20</v>
      </c>
      <c r="U7" s="134">
        <v>21</v>
      </c>
      <c r="V7" s="133">
        <v>22</v>
      </c>
      <c r="W7" s="134">
        <v>23</v>
      </c>
      <c r="X7" s="133">
        <v>24</v>
      </c>
      <c r="Y7" s="134">
        <v>25</v>
      </c>
      <c r="Z7" s="133">
        <v>26</v>
      </c>
      <c r="AA7" s="134">
        <v>27</v>
      </c>
      <c r="AB7" s="133">
        <v>28</v>
      </c>
      <c r="AC7" s="156">
        <v>29</v>
      </c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</row>
    <row r="8" spans="1:53" ht="14.25" customHeight="1" x14ac:dyDescent="0.2">
      <c r="A8" s="63"/>
      <c r="B8" s="165" t="s">
        <v>210</v>
      </c>
      <c r="C8" s="63"/>
      <c r="D8" s="183"/>
      <c r="E8" s="183"/>
      <c r="F8" s="227"/>
      <c r="G8" s="183"/>
      <c r="H8" s="65"/>
      <c r="I8" s="64"/>
      <c r="J8" s="66">
        <f t="shared" ref="J8:AC8" si="0">J10+J34+J84</f>
        <v>5772</v>
      </c>
      <c r="K8" s="66">
        <f t="shared" si="0"/>
        <v>1498</v>
      </c>
      <c r="L8" s="66">
        <f t="shared" si="0"/>
        <v>3924</v>
      </c>
      <c r="M8" s="66">
        <f t="shared" si="0"/>
        <v>1372</v>
      </c>
      <c r="N8" s="66">
        <f t="shared" si="0"/>
        <v>2544</v>
      </c>
      <c r="O8" s="66">
        <f t="shared" si="0"/>
        <v>126</v>
      </c>
      <c r="P8" s="66">
        <f t="shared" si="0"/>
        <v>212</v>
      </c>
      <c r="Q8" s="66">
        <f t="shared" si="0"/>
        <v>20</v>
      </c>
      <c r="R8" s="66">
        <f t="shared" si="0"/>
        <v>684</v>
      </c>
      <c r="S8" s="66">
        <f t="shared" si="0"/>
        <v>0</v>
      </c>
      <c r="T8" s="66">
        <f t="shared" si="0"/>
        <v>864</v>
      </c>
      <c r="U8" s="66">
        <f t="shared" si="0"/>
        <v>0</v>
      </c>
      <c r="V8" s="66">
        <f t="shared" si="0"/>
        <v>540</v>
      </c>
      <c r="W8" s="66">
        <f t="shared" si="0"/>
        <v>0</v>
      </c>
      <c r="X8" s="66">
        <f t="shared" si="0"/>
        <v>792</v>
      </c>
      <c r="Y8" s="66">
        <f t="shared" si="0"/>
        <v>0</v>
      </c>
      <c r="Z8" s="66">
        <f t="shared" si="0"/>
        <v>566</v>
      </c>
      <c r="AA8" s="66">
        <f t="shared" si="0"/>
        <v>0</v>
      </c>
      <c r="AB8" s="66">
        <f t="shared" si="0"/>
        <v>478</v>
      </c>
      <c r="AC8" s="66">
        <f t="shared" si="0"/>
        <v>0</v>
      </c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</row>
    <row r="9" spans="1:53" ht="14.25" customHeight="1" x14ac:dyDescent="0.2">
      <c r="A9" s="59"/>
      <c r="B9" s="166" t="s">
        <v>211</v>
      </c>
      <c r="C9" s="59"/>
      <c r="D9" s="184"/>
      <c r="E9" s="184"/>
      <c r="F9" s="228"/>
      <c r="G9" s="184"/>
      <c r="H9" s="61"/>
      <c r="I9" s="60"/>
      <c r="J9" s="62">
        <f>J11+J34</f>
        <v>5508</v>
      </c>
      <c r="K9" s="62">
        <f t="shared" ref="K9:AC9" si="1">K11+K34</f>
        <v>1492</v>
      </c>
      <c r="L9" s="62">
        <f t="shared" si="1"/>
        <v>3672</v>
      </c>
      <c r="M9" s="62">
        <f t="shared" si="1"/>
        <v>1260</v>
      </c>
      <c r="N9" s="62">
        <f t="shared" si="1"/>
        <v>2412</v>
      </c>
      <c r="O9" s="62">
        <f t="shared" si="1"/>
        <v>112</v>
      </c>
      <c r="P9" s="62">
        <f t="shared" si="1"/>
        <v>212</v>
      </c>
      <c r="Q9" s="62">
        <f t="shared" si="1"/>
        <v>20</v>
      </c>
      <c r="R9" s="62">
        <f t="shared" si="1"/>
        <v>612</v>
      </c>
      <c r="S9" s="62">
        <f t="shared" si="1"/>
        <v>0</v>
      </c>
      <c r="T9" s="62">
        <f t="shared" si="1"/>
        <v>792</v>
      </c>
      <c r="U9" s="62">
        <f t="shared" si="1"/>
        <v>0</v>
      </c>
      <c r="V9" s="62">
        <f t="shared" si="1"/>
        <v>504</v>
      </c>
      <c r="W9" s="62">
        <f t="shared" si="1"/>
        <v>0</v>
      </c>
      <c r="X9" s="62">
        <f t="shared" si="1"/>
        <v>756</v>
      </c>
      <c r="Y9" s="62">
        <f t="shared" si="1"/>
        <v>0</v>
      </c>
      <c r="Z9" s="62">
        <f t="shared" si="1"/>
        <v>530</v>
      </c>
      <c r="AA9" s="62">
        <f t="shared" si="1"/>
        <v>0</v>
      </c>
      <c r="AB9" s="62">
        <f t="shared" si="1"/>
        <v>478</v>
      </c>
      <c r="AC9" s="62">
        <f t="shared" si="1"/>
        <v>0</v>
      </c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</row>
    <row r="10" spans="1:53" ht="14.25" customHeight="1" x14ac:dyDescent="0.2">
      <c r="A10" s="68"/>
      <c r="B10" s="167" t="s">
        <v>212</v>
      </c>
      <c r="C10" s="68"/>
      <c r="D10" s="185"/>
      <c r="E10" s="185"/>
      <c r="F10" s="229"/>
      <c r="G10" s="185"/>
      <c r="H10" s="70"/>
      <c r="I10" s="69"/>
      <c r="J10" s="70">
        <f>J11+J28</f>
        <v>2250</v>
      </c>
      <c r="K10" s="70">
        <f t="shared" ref="K10:AC10" si="2">K11+K28</f>
        <v>682</v>
      </c>
      <c r="L10" s="70">
        <f t="shared" si="2"/>
        <v>1548</v>
      </c>
      <c r="M10" s="70">
        <f t="shared" si="2"/>
        <v>552</v>
      </c>
      <c r="N10" s="70">
        <f t="shared" si="2"/>
        <v>988</v>
      </c>
      <c r="O10" s="70">
        <f t="shared" si="2"/>
        <v>28</v>
      </c>
      <c r="P10" s="70">
        <f t="shared" si="2"/>
        <v>0</v>
      </c>
      <c r="Q10" s="70">
        <f>Q11+Q28</f>
        <v>0</v>
      </c>
      <c r="R10" s="70">
        <f t="shared" ref="R10:U10" si="3">R11+R28</f>
        <v>684</v>
      </c>
      <c r="S10" s="70">
        <f t="shared" si="3"/>
        <v>0</v>
      </c>
      <c r="T10" s="70">
        <f t="shared" si="3"/>
        <v>864</v>
      </c>
      <c r="U10" s="70">
        <f t="shared" si="3"/>
        <v>0</v>
      </c>
      <c r="V10" s="70">
        <f>V11+U28</f>
        <v>0</v>
      </c>
      <c r="W10" s="70">
        <f t="shared" si="2"/>
        <v>0</v>
      </c>
      <c r="X10" s="70">
        <f t="shared" si="2"/>
        <v>0</v>
      </c>
      <c r="Y10" s="70">
        <f t="shared" si="2"/>
        <v>0</v>
      </c>
      <c r="Z10" s="70">
        <f t="shared" si="2"/>
        <v>0</v>
      </c>
      <c r="AA10" s="70">
        <f t="shared" si="2"/>
        <v>0</v>
      </c>
      <c r="AB10" s="70">
        <f t="shared" si="2"/>
        <v>0</v>
      </c>
      <c r="AC10" s="70">
        <f t="shared" si="2"/>
        <v>0</v>
      </c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</row>
    <row r="11" spans="1:53" s="2" customFormat="1" x14ac:dyDescent="0.2">
      <c r="A11" s="71" t="s">
        <v>214</v>
      </c>
      <c r="B11" s="168" t="s">
        <v>213</v>
      </c>
      <c r="C11" s="230"/>
      <c r="D11" s="186"/>
      <c r="E11" s="186"/>
      <c r="F11" s="231"/>
      <c r="G11" s="186"/>
      <c r="H11" s="72"/>
      <c r="I11" s="72"/>
      <c r="J11" s="72">
        <f>J12+J21+J25</f>
        <v>2106</v>
      </c>
      <c r="K11" s="72">
        <f>K12+K21+K25</f>
        <v>682</v>
      </c>
      <c r="L11" s="72">
        <f t="shared" ref="L11:P11" si="4">L12+L21+L25</f>
        <v>1404</v>
      </c>
      <c r="M11" s="72">
        <f>M12+M21+M25</f>
        <v>488</v>
      </c>
      <c r="N11" s="72">
        <f t="shared" si="4"/>
        <v>916</v>
      </c>
      <c r="O11" s="72">
        <f>O12+O21</f>
        <v>20</v>
      </c>
      <c r="P11" s="72">
        <f t="shared" si="4"/>
        <v>0</v>
      </c>
      <c r="Q11" s="72">
        <f>Q12+Q21+Q25</f>
        <v>0</v>
      </c>
      <c r="R11" s="72">
        <f t="shared" ref="R11:V11" si="5">R12+R21+R25</f>
        <v>612</v>
      </c>
      <c r="S11" s="72">
        <f t="shared" si="5"/>
        <v>0</v>
      </c>
      <c r="T11" s="72">
        <f t="shared" si="5"/>
        <v>792</v>
      </c>
      <c r="U11" s="72">
        <f t="shared" si="5"/>
        <v>0</v>
      </c>
      <c r="V11" s="72">
        <f t="shared" si="5"/>
        <v>0</v>
      </c>
      <c r="W11" s="73"/>
      <c r="X11" s="73"/>
      <c r="Y11" s="73"/>
      <c r="Z11" s="73"/>
      <c r="AA11" s="73"/>
      <c r="AB11" s="73"/>
      <c r="AC11" s="73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40"/>
      <c r="BA11" s="40"/>
    </row>
    <row r="12" spans="1:53" x14ac:dyDescent="0.2">
      <c r="A12" s="98"/>
      <c r="B12" s="169" t="s">
        <v>237</v>
      </c>
      <c r="C12" s="232"/>
      <c r="D12" s="187"/>
      <c r="E12" s="187"/>
      <c r="F12" s="233"/>
      <c r="G12" s="187"/>
      <c r="H12" s="100"/>
      <c r="I12" s="100"/>
      <c r="J12" s="99">
        <f>SUM(J13:J20)</f>
        <v>1346</v>
      </c>
      <c r="K12" s="99">
        <f t="shared" ref="K12:U12" si="6">SUM(K13:K20)</f>
        <v>436</v>
      </c>
      <c r="L12" s="99">
        <f t="shared" si="6"/>
        <v>898</v>
      </c>
      <c r="M12" s="99">
        <f>SUM(M13:M20)</f>
        <v>296</v>
      </c>
      <c r="N12" s="99">
        <f>SUM(N13:N20)+10</f>
        <v>602</v>
      </c>
      <c r="O12" s="99">
        <f>O13+O14+O16</f>
        <v>12</v>
      </c>
      <c r="P12" s="99">
        <f t="shared" si="6"/>
        <v>0</v>
      </c>
      <c r="Q12" s="99">
        <f t="shared" si="6"/>
        <v>0</v>
      </c>
      <c r="R12" s="99">
        <f t="shared" si="6"/>
        <v>360</v>
      </c>
      <c r="S12" s="99">
        <f t="shared" si="6"/>
        <v>0</v>
      </c>
      <c r="T12" s="99">
        <f t="shared" si="6"/>
        <v>538</v>
      </c>
      <c r="U12" s="99">
        <f t="shared" si="6"/>
        <v>0</v>
      </c>
      <c r="V12" s="99">
        <f>SUM(U13:U20)</f>
        <v>0</v>
      </c>
      <c r="W12" s="110"/>
      <c r="X12" s="110"/>
      <c r="Y12" s="110"/>
      <c r="Z12" s="110"/>
      <c r="AA12" s="110"/>
      <c r="AB12" s="111"/>
      <c r="AC12" s="110"/>
      <c r="AD12" s="41"/>
      <c r="AE12" s="41"/>
      <c r="AF12" s="41"/>
      <c r="AG12" s="42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3" ht="15.75" customHeight="1" x14ac:dyDescent="0.2">
      <c r="A13" s="101" t="s">
        <v>215</v>
      </c>
      <c r="B13" s="170" t="s">
        <v>9</v>
      </c>
      <c r="C13" s="202"/>
      <c r="D13" s="11"/>
      <c r="E13" s="11"/>
      <c r="F13" s="203"/>
      <c r="G13" s="188"/>
      <c r="H13" s="10"/>
      <c r="I13" s="10">
        <v>2</v>
      </c>
      <c r="J13" s="32">
        <f>K13+L13+O13</f>
        <v>128</v>
      </c>
      <c r="K13" s="6">
        <v>38</v>
      </c>
      <c r="L13" s="3">
        <f>M13+N13</f>
        <v>86</v>
      </c>
      <c r="M13" s="6">
        <v>30</v>
      </c>
      <c r="N13" s="6">
        <v>56</v>
      </c>
      <c r="O13" s="102">
        <v>4</v>
      </c>
      <c r="P13" s="6"/>
      <c r="Q13" s="6"/>
      <c r="R13" s="6">
        <v>42</v>
      </c>
      <c r="S13" s="6"/>
      <c r="T13" s="6">
        <v>44</v>
      </c>
      <c r="U13" s="6" t="s">
        <v>238</v>
      </c>
      <c r="V13" s="47"/>
      <c r="W13" s="4"/>
      <c r="X13" s="4"/>
      <c r="Y13" s="4"/>
      <c r="Z13" s="4"/>
      <c r="AA13" s="4"/>
      <c r="AB13" s="5"/>
      <c r="AC13" s="4"/>
      <c r="AD13" s="41"/>
      <c r="AE13" s="41"/>
      <c r="AF13" s="41"/>
      <c r="AG13" s="42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3" ht="15" customHeight="1" x14ac:dyDescent="0.2">
      <c r="A14" s="101" t="s">
        <v>216</v>
      </c>
      <c r="B14" s="170" t="s">
        <v>10</v>
      </c>
      <c r="C14" s="202"/>
      <c r="D14" s="11"/>
      <c r="E14" s="11"/>
      <c r="F14" s="203"/>
      <c r="G14" s="188"/>
      <c r="H14" s="10"/>
      <c r="I14" s="10">
        <v>2</v>
      </c>
      <c r="J14" s="32">
        <f t="shared" ref="J14:J23" si="7">K14+L14+O14</f>
        <v>162</v>
      </c>
      <c r="K14" s="6">
        <v>50</v>
      </c>
      <c r="L14" s="3">
        <f>M14+N14</f>
        <v>108</v>
      </c>
      <c r="M14" s="6">
        <v>44</v>
      </c>
      <c r="N14" s="6">
        <v>64</v>
      </c>
      <c r="O14" s="102">
        <v>4</v>
      </c>
      <c r="P14" s="6"/>
      <c r="Q14" s="6"/>
      <c r="R14" s="6">
        <v>50</v>
      </c>
      <c r="S14" s="6"/>
      <c r="T14" s="6">
        <v>58</v>
      </c>
      <c r="U14" s="6" t="s">
        <v>238</v>
      </c>
      <c r="V14" s="47"/>
      <c r="W14" s="4"/>
      <c r="X14" s="4"/>
      <c r="Y14" s="4"/>
      <c r="Z14" s="4"/>
      <c r="AA14" s="4"/>
      <c r="AB14" s="5"/>
      <c r="AC14" s="4"/>
      <c r="AG14" s="42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3" ht="15" customHeight="1" x14ac:dyDescent="0.2">
      <c r="A15" s="101" t="s">
        <v>217</v>
      </c>
      <c r="B15" s="170" t="s">
        <v>11</v>
      </c>
      <c r="C15" s="202"/>
      <c r="D15" s="11"/>
      <c r="E15" s="11"/>
      <c r="F15" s="203"/>
      <c r="G15" s="188">
        <v>2</v>
      </c>
      <c r="H15" s="10"/>
      <c r="I15" s="10"/>
      <c r="J15" s="103">
        <f>K15+L15</f>
        <v>192</v>
      </c>
      <c r="K15" s="6">
        <v>64</v>
      </c>
      <c r="L15" s="104">
        <f>M15+N15+O15</f>
        <v>128</v>
      </c>
      <c r="M15" s="6">
        <v>28</v>
      </c>
      <c r="N15" s="6">
        <v>98</v>
      </c>
      <c r="O15" s="6">
        <v>2</v>
      </c>
      <c r="P15" s="6"/>
      <c r="Q15" s="6"/>
      <c r="R15" s="6">
        <v>60</v>
      </c>
      <c r="S15" s="6"/>
      <c r="T15" s="6">
        <v>68</v>
      </c>
      <c r="U15" s="6" t="s">
        <v>226</v>
      </c>
      <c r="V15" s="47"/>
      <c r="W15" s="4"/>
      <c r="X15" s="4"/>
      <c r="Y15" s="4"/>
      <c r="Z15" s="4"/>
      <c r="AA15" s="4"/>
      <c r="AB15" s="5"/>
      <c r="AC15" s="4"/>
      <c r="AD15" s="41"/>
      <c r="AE15" s="42"/>
      <c r="AF15" s="41"/>
      <c r="AG15" s="42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3" ht="15" customHeight="1" x14ac:dyDescent="0.2">
      <c r="A16" s="101" t="s">
        <v>218</v>
      </c>
      <c r="B16" s="170" t="s">
        <v>239</v>
      </c>
      <c r="C16" s="202"/>
      <c r="D16" s="11"/>
      <c r="E16" s="11"/>
      <c r="F16" s="203"/>
      <c r="G16" s="188"/>
      <c r="H16" s="10"/>
      <c r="I16" s="10">
        <v>2</v>
      </c>
      <c r="J16" s="32">
        <f t="shared" si="7"/>
        <v>352</v>
      </c>
      <c r="K16" s="6">
        <v>114</v>
      </c>
      <c r="L16" s="104">
        <f>M16+N16</f>
        <v>234</v>
      </c>
      <c r="M16" s="6">
        <v>100</v>
      </c>
      <c r="N16" s="6">
        <v>134</v>
      </c>
      <c r="O16" s="102">
        <v>4</v>
      </c>
      <c r="P16" s="6"/>
      <c r="Q16" s="6"/>
      <c r="R16" s="6">
        <v>108</v>
      </c>
      <c r="S16" s="6"/>
      <c r="T16" s="6">
        <v>126</v>
      </c>
      <c r="U16" s="6" t="s">
        <v>238</v>
      </c>
      <c r="V16" s="47"/>
      <c r="W16" s="4"/>
      <c r="X16" s="4"/>
      <c r="Y16" s="4"/>
      <c r="Z16" s="4"/>
      <c r="AA16" s="4"/>
      <c r="AB16" s="5"/>
      <c r="AC16" s="4"/>
      <c r="AD16" s="41"/>
      <c r="AE16" s="42"/>
      <c r="AF16" s="41"/>
      <c r="AG16" s="42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1:53" ht="15" customHeight="1" x14ac:dyDescent="0.2">
      <c r="A17" s="101" t="s">
        <v>219</v>
      </c>
      <c r="B17" s="170" t="s">
        <v>17</v>
      </c>
      <c r="C17" s="202"/>
      <c r="D17" s="11"/>
      <c r="E17" s="11"/>
      <c r="F17" s="203"/>
      <c r="G17" s="188">
        <v>2</v>
      </c>
      <c r="H17" s="6"/>
      <c r="I17" s="53"/>
      <c r="J17" s="103">
        <f>K17+L17</f>
        <v>176</v>
      </c>
      <c r="K17" s="6">
        <v>58</v>
      </c>
      <c r="L17" s="104">
        <f>M17+N17+O17</f>
        <v>118</v>
      </c>
      <c r="M17" s="6">
        <v>50</v>
      </c>
      <c r="N17" s="6">
        <v>66</v>
      </c>
      <c r="O17" s="6">
        <v>2</v>
      </c>
      <c r="P17" s="6"/>
      <c r="Q17" s="6"/>
      <c r="R17" s="6">
        <v>50</v>
      </c>
      <c r="S17" s="6"/>
      <c r="T17" s="6">
        <v>68</v>
      </c>
      <c r="U17" s="6" t="s">
        <v>226</v>
      </c>
      <c r="V17" s="47"/>
      <c r="W17" s="4"/>
      <c r="X17" s="4"/>
      <c r="Y17" s="4"/>
      <c r="Z17" s="4"/>
      <c r="AA17" s="4"/>
      <c r="AB17" s="5"/>
      <c r="AC17" s="4"/>
      <c r="AD17" s="41"/>
      <c r="AE17" s="41"/>
      <c r="AF17" s="41"/>
      <c r="AG17" s="42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1:53" s="36" customFormat="1" ht="15" customHeight="1" x14ac:dyDescent="0.2">
      <c r="A18" s="101" t="s">
        <v>220</v>
      </c>
      <c r="B18" s="170" t="s">
        <v>15</v>
      </c>
      <c r="C18" s="202"/>
      <c r="D18" s="11"/>
      <c r="E18" s="11"/>
      <c r="F18" s="203"/>
      <c r="G18" s="189">
        <v>2</v>
      </c>
      <c r="H18" s="10"/>
      <c r="I18" s="10"/>
      <c r="J18" s="103">
        <f t="shared" ref="J18:J20" si="8">K18+L18</f>
        <v>178</v>
      </c>
      <c r="K18" s="6">
        <v>60</v>
      </c>
      <c r="L18" s="104">
        <f>M18+N18+O18</f>
        <v>118</v>
      </c>
      <c r="M18" s="6">
        <v>8</v>
      </c>
      <c r="N18" s="6">
        <v>108</v>
      </c>
      <c r="O18" s="6">
        <v>2</v>
      </c>
      <c r="P18" s="6"/>
      <c r="Q18" s="6"/>
      <c r="R18" s="6">
        <v>50</v>
      </c>
      <c r="S18" s="6"/>
      <c r="T18" s="6">
        <v>68</v>
      </c>
      <c r="U18" s="6" t="s">
        <v>226</v>
      </c>
      <c r="V18" s="107"/>
      <c r="W18" s="34"/>
      <c r="X18" s="34"/>
      <c r="Y18" s="34"/>
      <c r="Z18" s="34"/>
      <c r="AA18" s="34"/>
      <c r="AB18" s="35"/>
      <c r="AC18" s="34"/>
      <c r="AD18" s="43"/>
      <c r="AE18" s="43"/>
      <c r="AF18" s="43"/>
      <c r="AG18" s="44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5"/>
      <c r="BA18" s="45"/>
    </row>
    <row r="19" spans="1:53" s="2" customFormat="1" ht="15" customHeight="1" x14ac:dyDescent="0.2">
      <c r="A19" s="101" t="s">
        <v>221</v>
      </c>
      <c r="B19" s="170" t="s">
        <v>16</v>
      </c>
      <c r="C19" s="202"/>
      <c r="D19" s="11"/>
      <c r="E19" s="11"/>
      <c r="F19" s="203"/>
      <c r="G19" s="188"/>
      <c r="H19" s="10">
        <v>2</v>
      </c>
      <c r="I19" s="10"/>
      <c r="J19" s="103">
        <f t="shared" si="8"/>
        <v>104</v>
      </c>
      <c r="K19" s="6">
        <v>34</v>
      </c>
      <c r="L19" s="104">
        <f>M19+N19+O19</f>
        <v>70</v>
      </c>
      <c r="M19" s="6">
        <v>20</v>
      </c>
      <c r="N19" s="6">
        <v>48</v>
      </c>
      <c r="O19" s="6">
        <v>2</v>
      </c>
      <c r="P19" s="6"/>
      <c r="Q19" s="6"/>
      <c r="R19" s="6"/>
      <c r="S19" s="6"/>
      <c r="T19" s="6">
        <v>70</v>
      </c>
      <c r="U19" s="6" t="s">
        <v>240</v>
      </c>
      <c r="V19" s="53"/>
      <c r="W19" s="6"/>
      <c r="X19" s="6"/>
      <c r="Y19" s="6"/>
      <c r="Z19" s="6"/>
      <c r="AA19" s="6"/>
      <c r="AB19" s="12"/>
      <c r="AC19" s="6"/>
      <c r="AD19" s="17"/>
      <c r="AE19" s="17"/>
      <c r="AF19" s="17"/>
      <c r="AG19" s="46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40"/>
      <c r="BA19" s="40"/>
    </row>
    <row r="20" spans="1:53" ht="15" customHeight="1" x14ac:dyDescent="0.2">
      <c r="A20" s="101" t="s">
        <v>222</v>
      </c>
      <c r="B20" s="170" t="s">
        <v>14</v>
      </c>
      <c r="C20" s="202"/>
      <c r="D20" s="11"/>
      <c r="E20" s="11"/>
      <c r="F20" s="203"/>
      <c r="G20" s="188"/>
      <c r="H20" s="10">
        <v>2</v>
      </c>
      <c r="I20" s="10"/>
      <c r="J20" s="103">
        <f t="shared" si="8"/>
        <v>54</v>
      </c>
      <c r="K20" s="6">
        <v>18</v>
      </c>
      <c r="L20" s="104">
        <f>M20+N20+O20</f>
        <v>36</v>
      </c>
      <c r="M20" s="6">
        <v>16</v>
      </c>
      <c r="N20" s="6">
        <v>18</v>
      </c>
      <c r="O20" s="6">
        <v>2</v>
      </c>
      <c r="P20" s="6"/>
      <c r="Q20" s="6"/>
      <c r="R20" s="6"/>
      <c r="S20" s="6"/>
      <c r="T20" s="6">
        <v>36</v>
      </c>
      <c r="U20" s="6" t="s">
        <v>240</v>
      </c>
      <c r="V20" s="47"/>
      <c r="W20" s="4"/>
      <c r="X20" s="4"/>
      <c r="Y20" s="4"/>
      <c r="Z20" s="4"/>
      <c r="AA20" s="4"/>
      <c r="AB20" s="5"/>
      <c r="AC20" s="4"/>
      <c r="AD20" s="41"/>
      <c r="AE20" s="41"/>
      <c r="AF20" s="41"/>
      <c r="AG20" s="42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1:53" ht="15" customHeight="1" x14ac:dyDescent="0.2">
      <c r="A21" s="98"/>
      <c r="B21" s="171" t="s">
        <v>241</v>
      </c>
      <c r="C21" s="232"/>
      <c r="D21" s="187"/>
      <c r="E21" s="187"/>
      <c r="F21" s="233"/>
      <c r="G21" s="187"/>
      <c r="H21" s="100"/>
      <c r="I21" s="100"/>
      <c r="J21" s="100">
        <f>SUM(J22:J24)</f>
        <v>526</v>
      </c>
      <c r="K21" s="100">
        <f t="shared" ref="K21:Q21" si="9">SUM(K22:K24)</f>
        <v>168</v>
      </c>
      <c r="L21" s="100">
        <f t="shared" si="9"/>
        <v>350</v>
      </c>
      <c r="M21" s="100">
        <f>SUM(M22:M24)</f>
        <v>118</v>
      </c>
      <c r="N21" s="100">
        <f>SUM(N22:N24)+2</f>
        <v>232</v>
      </c>
      <c r="O21" s="100">
        <f>O23+O24</f>
        <v>8</v>
      </c>
      <c r="P21" s="100">
        <f t="shared" si="9"/>
        <v>0</v>
      </c>
      <c r="Q21" s="100">
        <f t="shared" si="9"/>
        <v>0</v>
      </c>
      <c r="R21" s="100">
        <f>SUM(R22:R24)</f>
        <v>160</v>
      </c>
      <c r="S21" s="100">
        <f>SUM(S22:S24)</f>
        <v>0</v>
      </c>
      <c r="T21" s="100">
        <f>SUM(T22:T24)</f>
        <v>190</v>
      </c>
      <c r="U21" s="100">
        <f>SUM(U22:U24)</f>
        <v>0</v>
      </c>
      <c r="V21" s="109"/>
      <c r="W21" s="110"/>
      <c r="X21" s="110"/>
      <c r="Y21" s="110"/>
      <c r="Z21" s="110"/>
      <c r="AA21" s="110"/>
      <c r="AB21" s="111"/>
      <c r="AC21" s="110"/>
      <c r="AD21" s="41"/>
      <c r="AE21" s="41"/>
      <c r="AF21" s="41"/>
      <c r="AG21" s="42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1:53" ht="15" customHeight="1" x14ac:dyDescent="0.2">
      <c r="A22" s="101" t="s">
        <v>242</v>
      </c>
      <c r="B22" s="172" t="s">
        <v>12</v>
      </c>
      <c r="C22" s="204"/>
      <c r="D22" s="157"/>
      <c r="E22" s="157"/>
      <c r="F22" s="205"/>
      <c r="G22" s="188">
        <v>2</v>
      </c>
      <c r="H22" s="10"/>
      <c r="I22" s="17"/>
      <c r="J22" s="103">
        <f>K22+L22</f>
        <v>162</v>
      </c>
      <c r="K22" s="6">
        <v>54</v>
      </c>
      <c r="L22" s="104">
        <f>M22+N22+O22</f>
        <v>108</v>
      </c>
      <c r="M22" s="6">
        <v>40</v>
      </c>
      <c r="N22" s="6">
        <v>66</v>
      </c>
      <c r="O22" s="6">
        <v>2</v>
      </c>
      <c r="P22" s="6"/>
      <c r="Q22" s="6"/>
      <c r="R22" s="6">
        <v>50</v>
      </c>
      <c r="S22" s="6"/>
      <c r="T22" s="6">
        <v>58</v>
      </c>
      <c r="U22" s="6" t="s">
        <v>226</v>
      </c>
      <c r="V22" s="47"/>
      <c r="W22" s="4"/>
      <c r="X22" s="4"/>
      <c r="Y22" s="4"/>
      <c r="Z22" s="4"/>
      <c r="AA22" s="4"/>
      <c r="AB22" s="5"/>
      <c r="AC22" s="4"/>
      <c r="AD22" s="41"/>
      <c r="AE22" s="41"/>
      <c r="AF22" s="41"/>
      <c r="AG22" s="42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1:53" ht="15" customHeight="1" x14ac:dyDescent="0.2">
      <c r="A23" s="101" t="s">
        <v>223</v>
      </c>
      <c r="B23" s="170" t="s">
        <v>243</v>
      </c>
      <c r="C23" s="202"/>
      <c r="D23" s="11"/>
      <c r="E23" s="11"/>
      <c r="F23" s="203"/>
      <c r="G23" s="188"/>
      <c r="H23" s="10"/>
      <c r="I23" s="10">
        <v>2</v>
      </c>
      <c r="J23" s="32">
        <f t="shared" si="7"/>
        <v>194</v>
      </c>
      <c r="K23" s="6">
        <v>62</v>
      </c>
      <c r="L23" s="104">
        <f>M23+N23</f>
        <v>128</v>
      </c>
      <c r="M23" s="6">
        <v>28</v>
      </c>
      <c r="N23" s="6">
        <v>100</v>
      </c>
      <c r="O23" s="102">
        <v>4</v>
      </c>
      <c r="P23" s="6"/>
      <c r="Q23" s="6"/>
      <c r="R23" s="6">
        <v>60</v>
      </c>
      <c r="S23" s="6"/>
      <c r="T23" s="6">
        <v>68</v>
      </c>
      <c r="U23" s="6" t="s">
        <v>238</v>
      </c>
      <c r="V23" s="47"/>
      <c r="W23" s="4"/>
      <c r="X23" s="4"/>
      <c r="Y23" s="4"/>
      <c r="Z23" s="4"/>
      <c r="AA23" s="4"/>
      <c r="AB23" s="5"/>
      <c r="AC23" s="4"/>
      <c r="AD23" s="41"/>
      <c r="AE23" s="41"/>
      <c r="AF23" s="41"/>
      <c r="AG23" s="42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1:53" ht="15" customHeight="1" x14ac:dyDescent="0.2">
      <c r="A24" s="101" t="s">
        <v>224</v>
      </c>
      <c r="B24" s="170" t="s">
        <v>285</v>
      </c>
      <c r="C24" s="202"/>
      <c r="D24" s="11"/>
      <c r="E24" s="11"/>
      <c r="F24" s="203"/>
      <c r="G24" s="190"/>
      <c r="H24" s="6"/>
      <c r="I24" s="10">
        <v>2</v>
      </c>
      <c r="J24" s="103">
        <f>K24+L24+O24</f>
        <v>170</v>
      </c>
      <c r="K24" s="6">
        <v>52</v>
      </c>
      <c r="L24" s="104">
        <f>M24+N24</f>
        <v>114</v>
      </c>
      <c r="M24" s="6">
        <v>50</v>
      </c>
      <c r="N24" s="6">
        <v>64</v>
      </c>
      <c r="O24" s="102">
        <v>4</v>
      </c>
      <c r="P24" s="6"/>
      <c r="Q24" s="6"/>
      <c r="R24" s="6">
        <v>50</v>
      </c>
      <c r="S24" s="6"/>
      <c r="T24" s="6">
        <v>64</v>
      </c>
      <c r="U24" s="6" t="s">
        <v>238</v>
      </c>
      <c r="V24" s="47"/>
      <c r="W24" s="4"/>
      <c r="X24" s="4"/>
      <c r="Y24" s="4"/>
      <c r="Z24" s="4"/>
      <c r="AA24" s="4"/>
      <c r="AB24" s="5"/>
      <c r="AC24" s="47"/>
      <c r="AD24" s="41"/>
      <c r="AE24" s="41"/>
      <c r="AF24" s="41"/>
      <c r="AG24" s="42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1:53" ht="15" customHeight="1" x14ac:dyDescent="0.2">
      <c r="A25" s="98"/>
      <c r="B25" s="169" t="s">
        <v>244</v>
      </c>
      <c r="C25" s="232"/>
      <c r="D25" s="187"/>
      <c r="E25" s="187"/>
      <c r="F25" s="233"/>
      <c r="G25" s="187"/>
      <c r="H25" s="100"/>
      <c r="I25" s="100"/>
      <c r="J25" s="100">
        <f>J26+J27</f>
        <v>234</v>
      </c>
      <c r="K25" s="100">
        <f t="shared" ref="K25:L25" si="10">K26+K27</f>
        <v>78</v>
      </c>
      <c r="L25" s="100">
        <f t="shared" si="10"/>
        <v>156</v>
      </c>
      <c r="M25" s="100">
        <f>SUM(M26+M27)</f>
        <v>74</v>
      </c>
      <c r="N25" s="100">
        <f>SUM(N26+N27)+4</f>
        <v>82</v>
      </c>
      <c r="O25" s="100">
        <f>O26+O27</f>
        <v>4</v>
      </c>
      <c r="P25" s="100">
        <f t="shared" ref="P25:Q25" si="11">P26+P27</f>
        <v>0</v>
      </c>
      <c r="Q25" s="100">
        <f t="shared" si="11"/>
        <v>0</v>
      </c>
      <c r="R25" s="100">
        <f>R26+R27</f>
        <v>92</v>
      </c>
      <c r="S25" s="100"/>
      <c r="T25" s="100">
        <f>T26+T27</f>
        <v>64</v>
      </c>
      <c r="U25" s="100"/>
      <c r="V25" s="109"/>
      <c r="W25" s="110"/>
      <c r="X25" s="110"/>
      <c r="Y25" s="110"/>
      <c r="Z25" s="110"/>
      <c r="AA25" s="110"/>
      <c r="AB25" s="111"/>
      <c r="AC25" s="110"/>
      <c r="AD25" s="41"/>
      <c r="AE25" s="41"/>
      <c r="AF25" s="41"/>
      <c r="AG25" s="42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1:53" ht="15" customHeight="1" x14ac:dyDescent="0.2">
      <c r="A26" s="101" t="s">
        <v>245</v>
      </c>
      <c r="B26" s="170" t="s">
        <v>246</v>
      </c>
      <c r="C26" s="202"/>
      <c r="D26" s="11"/>
      <c r="E26" s="11"/>
      <c r="F26" s="203"/>
      <c r="G26" s="190">
        <v>2</v>
      </c>
      <c r="H26" s="6"/>
      <c r="I26" s="10"/>
      <c r="J26" s="103">
        <f t="shared" ref="J26:J32" si="12">K26+L26</f>
        <v>170</v>
      </c>
      <c r="K26" s="6">
        <v>56</v>
      </c>
      <c r="L26" s="104">
        <f>M26+N26+O26</f>
        <v>114</v>
      </c>
      <c r="M26" s="6">
        <v>56</v>
      </c>
      <c r="N26" s="6">
        <v>56</v>
      </c>
      <c r="O26" s="6">
        <v>2</v>
      </c>
      <c r="P26" s="6"/>
      <c r="Q26" s="6"/>
      <c r="R26" s="6">
        <v>50</v>
      </c>
      <c r="S26" s="6"/>
      <c r="T26" s="6">
        <v>64</v>
      </c>
      <c r="U26" s="6" t="s">
        <v>226</v>
      </c>
      <c r="V26" s="47"/>
      <c r="W26" s="4"/>
      <c r="X26" s="4"/>
      <c r="Y26" s="4"/>
      <c r="Z26" s="4"/>
      <c r="AA26" s="4"/>
      <c r="AB26" s="5"/>
      <c r="AC26" s="47"/>
      <c r="AD26" s="41"/>
      <c r="AE26" s="41"/>
      <c r="AF26" s="41"/>
      <c r="AG26" s="42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1:53" s="2" customFormat="1" ht="15" customHeight="1" x14ac:dyDescent="0.2">
      <c r="A27" s="101" t="s">
        <v>247</v>
      </c>
      <c r="B27" s="170" t="s">
        <v>13</v>
      </c>
      <c r="C27" s="202"/>
      <c r="D27" s="11"/>
      <c r="E27" s="11"/>
      <c r="F27" s="203"/>
      <c r="G27" s="190">
        <v>1</v>
      </c>
      <c r="H27" s="6"/>
      <c r="I27" s="10"/>
      <c r="J27" s="32">
        <f t="shared" si="12"/>
        <v>64</v>
      </c>
      <c r="K27" s="6">
        <v>22</v>
      </c>
      <c r="L27" s="104">
        <f>M27+N27+O27</f>
        <v>42</v>
      </c>
      <c r="M27" s="6">
        <v>18</v>
      </c>
      <c r="N27" s="6">
        <v>22</v>
      </c>
      <c r="O27" s="6">
        <v>2</v>
      </c>
      <c r="P27" s="6"/>
      <c r="Q27" s="6"/>
      <c r="R27" s="6">
        <v>42</v>
      </c>
      <c r="S27" s="6" t="s">
        <v>226</v>
      </c>
      <c r="T27" s="6"/>
      <c r="U27" s="6"/>
      <c r="V27" s="53"/>
      <c r="W27" s="6"/>
      <c r="X27" s="6"/>
      <c r="Y27" s="6"/>
      <c r="Z27" s="6"/>
      <c r="AA27" s="6"/>
      <c r="AB27" s="12"/>
      <c r="AC27" s="6"/>
      <c r="AD27" s="17"/>
      <c r="AE27" s="17"/>
      <c r="AF27" s="17"/>
      <c r="AG27" s="46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40"/>
      <c r="BA27" s="40"/>
    </row>
    <row r="28" spans="1:53" s="2" customFormat="1" ht="15" customHeight="1" x14ac:dyDescent="0.2">
      <c r="A28" s="98"/>
      <c r="B28" s="169" t="s">
        <v>22</v>
      </c>
      <c r="C28" s="234"/>
      <c r="D28" s="191"/>
      <c r="E28" s="191"/>
      <c r="F28" s="235"/>
      <c r="G28" s="191"/>
      <c r="H28" s="106"/>
      <c r="I28" s="105"/>
      <c r="J28" s="100">
        <f>SUM(J29:J32)</f>
        <v>144</v>
      </c>
      <c r="K28" s="100">
        <f t="shared" ref="K28:Q28" si="13">SUM(K29:K32)</f>
        <v>0</v>
      </c>
      <c r="L28" s="100">
        <f t="shared" si="13"/>
        <v>144</v>
      </c>
      <c r="M28" s="100">
        <f t="shared" si="13"/>
        <v>64</v>
      </c>
      <c r="N28" s="100">
        <f t="shared" si="13"/>
        <v>72</v>
      </c>
      <c r="O28" s="100">
        <f t="shared" si="13"/>
        <v>8</v>
      </c>
      <c r="P28" s="100">
        <f t="shared" si="13"/>
        <v>0</v>
      </c>
      <c r="Q28" s="100">
        <f t="shared" si="13"/>
        <v>0</v>
      </c>
      <c r="R28" s="100">
        <f>SUM(R29:R32)</f>
        <v>72</v>
      </c>
      <c r="S28" s="100">
        <f>SUM(S29:S32)</f>
        <v>0</v>
      </c>
      <c r="T28" s="100">
        <f>SUM(T29:T32)</f>
        <v>72</v>
      </c>
      <c r="U28" s="100">
        <f>SUM(U29:U32)</f>
        <v>0</v>
      </c>
      <c r="V28" s="105"/>
      <c r="W28" s="99"/>
      <c r="X28" s="99"/>
      <c r="Y28" s="99"/>
      <c r="Z28" s="99"/>
      <c r="AA28" s="99"/>
      <c r="AB28" s="108"/>
      <c r="AC28" s="99"/>
      <c r="AD28" s="17"/>
      <c r="AE28" s="17"/>
      <c r="AF28" s="17"/>
      <c r="AG28" s="46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40"/>
      <c r="BA28" s="40"/>
    </row>
    <row r="29" spans="1:53" ht="15" customHeight="1" x14ac:dyDescent="0.2">
      <c r="A29" s="101" t="s">
        <v>23</v>
      </c>
      <c r="B29" s="170" t="s">
        <v>24</v>
      </c>
      <c r="C29" s="202"/>
      <c r="D29" s="11"/>
      <c r="E29" s="11"/>
      <c r="F29" s="203"/>
      <c r="G29" s="190"/>
      <c r="H29" s="6">
        <v>2</v>
      </c>
      <c r="I29" s="10"/>
      <c r="J29" s="103">
        <f t="shared" si="12"/>
        <v>36</v>
      </c>
      <c r="K29" s="6">
        <v>0</v>
      </c>
      <c r="L29" s="104">
        <f>M29+N29+O29</f>
        <v>36</v>
      </c>
      <c r="M29" s="6">
        <v>16</v>
      </c>
      <c r="N29" s="6">
        <v>18</v>
      </c>
      <c r="O29" s="102">
        <v>2</v>
      </c>
      <c r="P29" s="6"/>
      <c r="Q29" s="6"/>
      <c r="R29" s="6"/>
      <c r="S29" s="6"/>
      <c r="T29" s="6">
        <v>36</v>
      </c>
      <c r="U29" s="6" t="s">
        <v>240</v>
      </c>
      <c r="V29" s="47"/>
      <c r="W29" s="4"/>
      <c r="X29" s="4"/>
      <c r="Y29" s="4"/>
      <c r="Z29" s="4"/>
      <c r="AA29" s="4"/>
      <c r="AB29" s="5"/>
      <c r="AC29" s="47"/>
      <c r="AD29" s="41"/>
      <c r="AE29" s="41"/>
      <c r="AF29" s="41"/>
      <c r="AG29" s="42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</row>
    <row r="30" spans="1:53" ht="15" customHeight="1" x14ac:dyDescent="0.2">
      <c r="A30" s="101" t="s">
        <v>25</v>
      </c>
      <c r="B30" s="170" t="s">
        <v>20</v>
      </c>
      <c r="C30" s="202"/>
      <c r="D30" s="11"/>
      <c r="E30" s="11"/>
      <c r="F30" s="203"/>
      <c r="G30" s="192"/>
      <c r="H30" s="10">
        <v>2</v>
      </c>
      <c r="I30" s="53"/>
      <c r="J30" s="32">
        <f t="shared" si="12"/>
        <v>36</v>
      </c>
      <c r="K30" s="6">
        <v>0</v>
      </c>
      <c r="L30" s="104">
        <f t="shared" ref="L30:L32" si="14">M30+N30+O30</f>
        <v>36</v>
      </c>
      <c r="M30" s="6">
        <v>16</v>
      </c>
      <c r="N30" s="6">
        <v>18</v>
      </c>
      <c r="O30" s="6">
        <v>2</v>
      </c>
      <c r="P30" s="6"/>
      <c r="Q30" s="6"/>
      <c r="R30" s="6"/>
      <c r="S30" s="6"/>
      <c r="T30" s="6">
        <v>36</v>
      </c>
      <c r="U30" s="6" t="s">
        <v>240</v>
      </c>
      <c r="V30" s="47"/>
      <c r="W30" s="4"/>
      <c r="X30" s="4"/>
      <c r="Y30" s="4"/>
      <c r="Z30" s="4"/>
      <c r="AA30" s="4"/>
      <c r="AB30" s="5"/>
      <c r="AC30" s="4"/>
      <c r="AD30" s="41"/>
      <c r="AE30" s="41"/>
      <c r="AF30" s="41"/>
      <c r="AG30" s="42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</row>
    <row r="31" spans="1:53" ht="15" customHeight="1" x14ac:dyDescent="0.2">
      <c r="A31" s="101" t="s">
        <v>248</v>
      </c>
      <c r="B31" s="170" t="s">
        <v>18</v>
      </c>
      <c r="C31" s="202"/>
      <c r="D31" s="11"/>
      <c r="E31" s="11"/>
      <c r="F31" s="203"/>
      <c r="G31" s="192"/>
      <c r="H31" s="10">
        <v>1</v>
      </c>
      <c r="I31" s="10"/>
      <c r="J31" s="32">
        <f t="shared" si="12"/>
        <v>36</v>
      </c>
      <c r="K31" s="6">
        <v>0</v>
      </c>
      <c r="L31" s="104">
        <f t="shared" si="14"/>
        <v>36</v>
      </c>
      <c r="M31" s="6">
        <v>16</v>
      </c>
      <c r="N31" s="6">
        <v>18</v>
      </c>
      <c r="O31" s="6">
        <v>2</v>
      </c>
      <c r="P31" s="6"/>
      <c r="Q31" s="6"/>
      <c r="R31" s="6">
        <v>36</v>
      </c>
      <c r="S31" s="6" t="s">
        <v>240</v>
      </c>
      <c r="T31" s="6"/>
      <c r="U31" s="6"/>
      <c r="V31" s="47"/>
      <c r="W31" s="4"/>
      <c r="X31" s="4"/>
      <c r="Y31" s="4"/>
      <c r="Z31" s="4"/>
      <c r="AA31" s="4"/>
      <c r="AB31" s="5"/>
      <c r="AC31" s="4"/>
      <c r="AD31" s="41"/>
      <c r="AE31" s="41"/>
      <c r="AF31" s="41"/>
      <c r="AG31" s="42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</row>
    <row r="32" spans="1:53" x14ac:dyDescent="0.2">
      <c r="A32" s="101" t="s">
        <v>249</v>
      </c>
      <c r="B32" s="170" t="s">
        <v>19</v>
      </c>
      <c r="C32" s="202"/>
      <c r="D32" s="11"/>
      <c r="E32" s="11"/>
      <c r="F32" s="203"/>
      <c r="G32" s="192"/>
      <c r="H32" s="10">
        <v>1</v>
      </c>
      <c r="I32" s="10"/>
      <c r="J32" s="32">
        <f t="shared" si="12"/>
        <v>36</v>
      </c>
      <c r="K32" s="6">
        <v>0</v>
      </c>
      <c r="L32" s="104">
        <f t="shared" si="14"/>
        <v>36</v>
      </c>
      <c r="M32" s="6">
        <v>16</v>
      </c>
      <c r="N32" s="6">
        <v>18</v>
      </c>
      <c r="O32" s="6">
        <v>2</v>
      </c>
      <c r="P32" s="6"/>
      <c r="Q32" s="6"/>
      <c r="R32" s="6">
        <v>36</v>
      </c>
      <c r="S32" s="6" t="s">
        <v>240</v>
      </c>
      <c r="T32" s="6"/>
      <c r="U32" s="6"/>
      <c r="V32" s="47"/>
      <c r="W32" s="4"/>
      <c r="X32" s="4"/>
      <c r="Y32" s="4"/>
      <c r="Z32" s="4"/>
      <c r="AA32" s="4"/>
      <c r="AB32" s="5"/>
      <c r="AC32" s="4"/>
      <c r="AD32" s="41"/>
      <c r="AE32" s="41"/>
      <c r="AF32" s="41"/>
      <c r="AG32" s="42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</row>
    <row r="33" spans="1:55" s="55" customFormat="1" x14ac:dyDescent="0.2">
      <c r="A33" s="74"/>
      <c r="B33" s="173" t="s">
        <v>277</v>
      </c>
      <c r="C33" s="206"/>
      <c r="D33" s="75"/>
      <c r="E33" s="75"/>
      <c r="F33" s="207"/>
      <c r="G33" s="193"/>
      <c r="H33" s="75"/>
      <c r="I33" s="75"/>
      <c r="J33" s="76">
        <f t="shared" ref="J33:AC33" si="15">J34+J84</f>
        <v>3522</v>
      </c>
      <c r="K33" s="76">
        <f t="shared" si="15"/>
        <v>816</v>
      </c>
      <c r="L33" s="76">
        <f t="shared" si="15"/>
        <v>2376</v>
      </c>
      <c r="M33" s="76">
        <f t="shared" si="15"/>
        <v>820</v>
      </c>
      <c r="N33" s="76">
        <f t="shared" si="15"/>
        <v>1556</v>
      </c>
      <c r="O33" s="76">
        <f t="shared" si="15"/>
        <v>98</v>
      </c>
      <c r="P33" s="76">
        <f t="shared" si="15"/>
        <v>212</v>
      </c>
      <c r="Q33" s="76">
        <f t="shared" si="15"/>
        <v>20</v>
      </c>
      <c r="R33" s="76">
        <f t="shared" si="15"/>
        <v>0</v>
      </c>
      <c r="S33" s="76">
        <f t="shared" si="15"/>
        <v>0</v>
      </c>
      <c r="T33" s="76">
        <f t="shared" si="15"/>
        <v>0</v>
      </c>
      <c r="U33" s="76">
        <f t="shared" si="15"/>
        <v>0</v>
      </c>
      <c r="V33" s="76">
        <f t="shared" si="15"/>
        <v>540</v>
      </c>
      <c r="W33" s="76">
        <f t="shared" si="15"/>
        <v>0</v>
      </c>
      <c r="X33" s="76">
        <f t="shared" si="15"/>
        <v>792</v>
      </c>
      <c r="Y33" s="76">
        <f t="shared" si="15"/>
        <v>0</v>
      </c>
      <c r="Z33" s="76">
        <f t="shared" si="15"/>
        <v>566</v>
      </c>
      <c r="AA33" s="76">
        <f t="shared" si="15"/>
        <v>0</v>
      </c>
      <c r="AB33" s="76">
        <f t="shared" si="15"/>
        <v>478</v>
      </c>
      <c r="AC33" s="76">
        <f t="shared" si="15"/>
        <v>0</v>
      </c>
      <c r="AD33" s="56"/>
      <c r="AE33" s="56"/>
      <c r="AF33" s="56"/>
      <c r="AG33" s="57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4"/>
      <c r="BA33" s="54"/>
    </row>
    <row r="34" spans="1:55" s="55" customFormat="1" x14ac:dyDescent="0.2">
      <c r="A34" s="74"/>
      <c r="B34" s="173" t="s">
        <v>227</v>
      </c>
      <c r="C34" s="206">
        <f>C35+C43+C48</f>
        <v>2382</v>
      </c>
      <c r="D34" s="75">
        <f t="shared" ref="D34:F34" si="16">D35+D43+D48</f>
        <v>1020</v>
      </c>
      <c r="E34" s="75">
        <f t="shared" si="16"/>
        <v>1588</v>
      </c>
      <c r="F34" s="207">
        <f t="shared" si="16"/>
        <v>680</v>
      </c>
      <c r="G34" s="193"/>
      <c r="H34" s="75"/>
      <c r="I34" s="75"/>
      <c r="J34" s="76">
        <f>J35+J43+J48</f>
        <v>3402</v>
      </c>
      <c r="K34" s="76">
        <f t="shared" ref="K34:Q34" si="17">K35+K43+K48</f>
        <v>810</v>
      </c>
      <c r="L34" s="76">
        <f t="shared" si="17"/>
        <v>2268</v>
      </c>
      <c r="M34" s="76">
        <f t="shared" si="17"/>
        <v>772</v>
      </c>
      <c r="N34" s="76">
        <f t="shared" si="17"/>
        <v>1496</v>
      </c>
      <c r="O34" s="76">
        <f t="shared" si="17"/>
        <v>92</v>
      </c>
      <c r="P34" s="76">
        <f t="shared" si="17"/>
        <v>212</v>
      </c>
      <c r="Q34" s="76">
        <f t="shared" si="17"/>
        <v>20</v>
      </c>
      <c r="R34" s="76">
        <f t="shared" ref="R34" si="18">R35+R43+R48</f>
        <v>0</v>
      </c>
      <c r="S34" s="76">
        <f t="shared" ref="S34" si="19">S35+S43+S48</f>
        <v>0</v>
      </c>
      <c r="T34" s="76">
        <f t="shared" ref="T34" si="20">T35+T43+T48</f>
        <v>0</v>
      </c>
      <c r="U34" s="76">
        <f t="shared" ref="U34" si="21">U35+U43+U48</f>
        <v>0</v>
      </c>
      <c r="V34" s="76">
        <f>V35+V43+V48</f>
        <v>504</v>
      </c>
      <c r="W34" s="76">
        <f t="shared" ref="W34" si="22">W35+W43+W48</f>
        <v>0</v>
      </c>
      <c r="X34" s="76">
        <f t="shared" ref="X34" si="23">X35+X43+X48</f>
        <v>756</v>
      </c>
      <c r="Y34" s="76">
        <f t="shared" ref="Y34" si="24">Y35+Y43+Y48</f>
        <v>0</v>
      </c>
      <c r="Z34" s="76">
        <f t="shared" ref="Z34" si="25">Z35+Z43+Z48</f>
        <v>530</v>
      </c>
      <c r="AA34" s="76">
        <f t="shared" ref="AA34" si="26">AA35+AA43+AA48</f>
        <v>0</v>
      </c>
      <c r="AB34" s="76">
        <f t="shared" ref="AB34" si="27">AB35+AB43+AB48</f>
        <v>478</v>
      </c>
      <c r="AC34" s="76">
        <f t="shared" ref="AC34" si="28">AC35+AC43+AC48</f>
        <v>0</v>
      </c>
      <c r="AD34" s="56"/>
      <c r="AE34" s="56"/>
      <c r="AF34" s="56"/>
      <c r="AG34" s="57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4"/>
      <c r="BA34" s="54"/>
    </row>
    <row r="35" spans="1:55" ht="16.5" customHeight="1" x14ac:dyDescent="0.2">
      <c r="A35" s="77" t="s">
        <v>228</v>
      </c>
      <c r="B35" s="174" t="s">
        <v>27</v>
      </c>
      <c r="C35" s="208">
        <f>SUM(C36:C42)</f>
        <v>522</v>
      </c>
      <c r="D35" s="78">
        <f t="shared" ref="D35:F35" si="29">SUM(D36:D42)</f>
        <v>216</v>
      </c>
      <c r="E35" s="78">
        <f>SUM(E36:E42)</f>
        <v>348</v>
      </c>
      <c r="F35" s="209">
        <f t="shared" si="29"/>
        <v>162</v>
      </c>
      <c r="G35" s="194"/>
      <c r="H35" s="78"/>
      <c r="I35" s="78"/>
      <c r="J35" s="79">
        <f>SUM(J36:J42)</f>
        <v>738</v>
      </c>
      <c r="K35" s="79">
        <f>SUM(K36:K42)</f>
        <v>168</v>
      </c>
      <c r="L35" s="79">
        <f t="shared" ref="L35" si="30">SUM(L36:L42)</f>
        <v>510</v>
      </c>
      <c r="M35" s="79">
        <f t="shared" ref="M35" si="31">SUM(M36:M42)</f>
        <v>120</v>
      </c>
      <c r="N35" s="79">
        <f t="shared" ref="N35" si="32">SUM(N36:N42)</f>
        <v>390</v>
      </c>
      <c r="O35" s="79">
        <f t="shared" ref="O35" si="33">SUM(O36:O42)</f>
        <v>22</v>
      </c>
      <c r="P35" s="79">
        <f t="shared" ref="P35" si="34">SUM(P36:P42)</f>
        <v>38</v>
      </c>
      <c r="Q35" s="79">
        <f>SUM(Q36:Q42)</f>
        <v>0</v>
      </c>
      <c r="R35" s="79">
        <f t="shared" ref="R35:AC35" si="35">SUM(R36:R42)</f>
        <v>0</v>
      </c>
      <c r="S35" s="79">
        <f t="shared" si="35"/>
        <v>0</v>
      </c>
      <c r="T35" s="79">
        <f t="shared" si="35"/>
        <v>0</v>
      </c>
      <c r="U35" s="79">
        <f t="shared" si="35"/>
        <v>0</v>
      </c>
      <c r="V35" s="79">
        <f t="shared" si="35"/>
        <v>104</v>
      </c>
      <c r="W35" s="79">
        <f t="shared" si="35"/>
        <v>0</v>
      </c>
      <c r="X35" s="79">
        <f t="shared" si="35"/>
        <v>186</v>
      </c>
      <c r="Y35" s="79">
        <f t="shared" si="35"/>
        <v>0</v>
      </c>
      <c r="Z35" s="79">
        <f t="shared" si="35"/>
        <v>122</v>
      </c>
      <c r="AA35" s="79">
        <f t="shared" si="35"/>
        <v>0</v>
      </c>
      <c r="AB35" s="79">
        <f t="shared" si="35"/>
        <v>98</v>
      </c>
      <c r="AC35" s="79">
        <f t="shared" si="35"/>
        <v>0</v>
      </c>
      <c r="AD35" s="41"/>
      <c r="AE35" s="41"/>
      <c r="AF35" s="41"/>
      <c r="AG35" s="42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</row>
    <row r="36" spans="1:55" s="2" customFormat="1" x14ac:dyDescent="0.2">
      <c r="A36" s="10" t="s">
        <v>28</v>
      </c>
      <c r="B36" s="170" t="s">
        <v>29</v>
      </c>
      <c r="C36" s="252">
        <v>64</v>
      </c>
      <c r="D36" s="158"/>
      <c r="E36" s="158">
        <v>48</v>
      </c>
      <c r="F36" s="268"/>
      <c r="G36" s="278"/>
      <c r="H36" s="6"/>
      <c r="I36" s="6">
        <v>3</v>
      </c>
      <c r="J36" s="269">
        <f>K36+L36+O36+P36+Q36</f>
        <v>64</v>
      </c>
      <c r="K36" s="269">
        <v>8</v>
      </c>
      <c r="L36" s="269">
        <f>M36+N36</f>
        <v>48</v>
      </c>
      <c r="M36" s="269">
        <v>18</v>
      </c>
      <c r="N36" s="269">
        <v>30</v>
      </c>
      <c r="O36" s="269">
        <v>4</v>
      </c>
      <c r="P36" s="6">
        <v>4</v>
      </c>
      <c r="Q36" s="6"/>
      <c r="R36" s="6"/>
      <c r="S36" s="6"/>
      <c r="T36" s="6"/>
      <c r="U36" s="6"/>
      <c r="V36" s="12">
        <f>L36</f>
        <v>48</v>
      </c>
      <c r="W36" s="6" t="s">
        <v>238</v>
      </c>
      <c r="X36" s="12"/>
      <c r="Y36" s="6"/>
      <c r="Z36" s="6"/>
      <c r="AA36" s="6"/>
      <c r="AB36" s="12"/>
      <c r="AC36" s="6"/>
      <c r="AD36" s="17"/>
      <c r="AE36" s="17"/>
      <c r="AF36" s="17"/>
      <c r="AG36" s="46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40"/>
      <c r="BA36" s="40"/>
    </row>
    <row r="37" spans="1:55" s="2" customFormat="1" x14ac:dyDescent="0.2">
      <c r="A37" s="10" t="s">
        <v>30</v>
      </c>
      <c r="B37" s="170" t="s">
        <v>17</v>
      </c>
      <c r="C37" s="252">
        <v>64</v>
      </c>
      <c r="D37" s="158"/>
      <c r="E37" s="158">
        <v>48</v>
      </c>
      <c r="F37" s="268"/>
      <c r="G37" s="278"/>
      <c r="H37" s="298"/>
      <c r="I37" s="6">
        <v>4</v>
      </c>
      <c r="J37" s="269">
        <f t="shared" ref="J37:J42" si="36">K37+L37+O37+P37+Q37</f>
        <v>64</v>
      </c>
      <c r="K37" s="269">
        <v>8</v>
      </c>
      <c r="L37" s="269">
        <f t="shared" ref="L37:L42" si="37">M37+N37</f>
        <v>48</v>
      </c>
      <c r="M37" s="270">
        <v>18</v>
      </c>
      <c r="N37" s="269">
        <v>30</v>
      </c>
      <c r="O37" s="270">
        <v>4</v>
      </c>
      <c r="P37" s="6">
        <v>4</v>
      </c>
      <c r="Q37" s="6"/>
      <c r="R37" s="6"/>
      <c r="S37" s="6"/>
      <c r="T37" s="6"/>
      <c r="U37" s="6"/>
      <c r="V37" s="12"/>
      <c r="W37" s="6"/>
      <c r="X37" s="12">
        <f>L37</f>
        <v>48</v>
      </c>
      <c r="Y37" s="6" t="s">
        <v>238</v>
      </c>
      <c r="Z37" s="6"/>
      <c r="AA37" s="6"/>
      <c r="AB37" s="12"/>
      <c r="AC37" s="6"/>
      <c r="AD37" s="17"/>
      <c r="AE37" s="17"/>
      <c r="AF37" s="17"/>
      <c r="AG37" s="46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40"/>
      <c r="BA37" s="40"/>
    </row>
    <row r="38" spans="1:55" s="2" customFormat="1" x14ac:dyDescent="0.2">
      <c r="A38" s="10" t="s">
        <v>31</v>
      </c>
      <c r="B38" s="170" t="s">
        <v>11</v>
      </c>
      <c r="C38" s="252">
        <v>142</v>
      </c>
      <c r="D38" s="158"/>
      <c r="E38" s="158">
        <v>126</v>
      </c>
      <c r="F38" s="268"/>
      <c r="G38" s="278"/>
      <c r="H38" s="298" t="s">
        <v>341</v>
      </c>
      <c r="I38" s="6">
        <v>6</v>
      </c>
      <c r="J38" s="269">
        <f t="shared" si="36"/>
        <v>142</v>
      </c>
      <c r="K38" s="269">
        <v>6</v>
      </c>
      <c r="L38" s="269">
        <f>M38+N38</f>
        <v>126</v>
      </c>
      <c r="M38" s="270">
        <v>12</v>
      </c>
      <c r="N38" s="270">
        <v>114</v>
      </c>
      <c r="O38" s="270">
        <v>4</v>
      </c>
      <c r="P38" s="6">
        <v>6</v>
      </c>
      <c r="Q38" s="6"/>
      <c r="R38" s="6"/>
      <c r="S38" s="6"/>
      <c r="T38" s="6"/>
      <c r="U38" s="6"/>
      <c r="V38" s="6">
        <v>28</v>
      </c>
      <c r="W38" s="6" t="s">
        <v>240</v>
      </c>
      <c r="X38" s="6">
        <v>42</v>
      </c>
      <c r="Y38" s="6" t="s">
        <v>240</v>
      </c>
      <c r="Z38" s="6">
        <v>34</v>
      </c>
      <c r="AA38" s="6" t="s">
        <v>240</v>
      </c>
      <c r="AB38" s="12">
        <v>22</v>
      </c>
      <c r="AC38" s="6" t="s">
        <v>238</v>
      </c>
      <c r="AD38" s="17"/>
      <c r="AE38" s="17"/>
      <c r="AF38" s="17"/>
      <c r="AG38" s="46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40"/>
      <c r="BA38" s="40"/>
    </row>
    <row r="39" spans="1:55" s="2" customFormat="1" x14ac:dyDescent="0.2">
      <c r="A39" s="10" t="s">
        <v>32</v>
      </c>
      <c r="B39" s="170" t="s">
        <v>278</v>
      </c>
      <c r="C39" s="252">
        <v>252</v>
      </c>
      <c r="D39" s="158"/>
      <c r="E39" s="158">
        <v>126</v>
      </c>
      <c r="F39" s="268"/>
      <c r="G39" s="278"/>
      <c r="H39" s="298" t="s">
        <v>341</v>
      </c>
      <c r="I39" s="6">
        <v>6</v>
      </c>
      <c r="J39" s="269">
        <f>K39+L39+O39+P39+Q39</f>
        <v>252</v>
      </c>
      <c r="K39" s="269">
        <v>116</v>
      </c>
      <c r="L39" s="269">
        <f t="shared" si="37"/>
        <v>126</v>
      </c>
      <c r="M39" s="270">
        <v>12</v>
      </c>
      <c r="N39" s="269">
        <v>114</v>
      </c>
      <c r="O39" s="270">
        <v>4</v>
      </c>
      <c r="P39" s="6">
        <v>6</v>
      </c>
      <c r="Q39" s="6"/>
      <c r="R39" s="6"/>
      <c r="S39" s="6"/>
      <c r="T39" s="6"/>
      <c r="U39" s="6"/>
      <c r="V39" s="6">
        <v>28</v>
      </c>
      <c r="W39" s="6" t="s">
        <v>240</v>
      </c>
      <c r="X39" s="6">
        <v>42</v>
      </c>
      <c r="Y39" s="6" t="s">
        <v>240</v>
      </c>
      <c r="Z39" s="6">
        <v>34</v>
      </c>
      <c r="AA39" s="6" t="s">
        <v>240</v>
      </c>
      <c r="AB39" s="12">
        <v>22</v>
      </c>
      <c r="AC39" s="6" t="s">
        <v>238</v>
      </c>
      <c r="AD39" s="17"/>
      <c r="AE39" s="17"/>
      <c r="AF39" s="17"/>
      <c r="AG39" s="46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40"/>
      <c r="BA39" s="40"/>
    </row>
    <row r="40" spans="1:55" s="2" customFormat="1" x14ac:dyDescent="0.2">
      <c r="A40" s="10" t="s">
        <v>33</v>
      </c>
      <c r="B40" s="170" t="s">
        <v>34</v>
      </c>
      <c r="C40" s="252"/>
      <c r="D40" s="158">
        <v>72</v>
      </c>
      <c r="E40" s="158"/>
      <c r="F40" s="268">
        <v>54</v>
      </c>
      <c r="G40" s="278">
        <v>6</v>
      </c>
      <c r="I40" s="6"/>
      <c r="J40" s="269">
        <f t="shared" si="36"/>
        <v>72</v>
      </c>
      <c r="K40" s="269">
        <v>10</v>
      </c>
      <c r="L40" s="269">
        <f t="shared" si="37"/>
        <v>54</v>
      </c>
      <c r="M40" s="270">
        <v>20</v>
      </c>
      <c r="N40" s="269">
        <v>34</v>
      </c>
      <c r="O40" s="270">
        <v>2</v>
      </c>
      <c r="P40" s="6">
        <v>6</v>
      </c>
      <c r="Q40" s="6"/>
      <c r="R40" s="6"/>
      <c r="S40" s="6"/>
      <c r="T40" s="6"/>
      <c r="U40" s="6"/>
      <c r="V40" s="12"/>
      <c r="W40" s="6"/>
      <c r="X40" s="6"/>
      <c r="Y40" s="6"/>
      <c r="Z40" s="6"/>
      <c r="AA40" s="6"/>
      <c r="AB40" s="12">
        <f>L40</f>
        <v>54</v>
      </c>
      <c r="AC40" s="6" t="s">
        <v>226</v>
      </c>
      <c r="AD40" s="17"/>
      <c r="AE40" s="17"/>
      <c r="AF40" s="17"/>
      <c r="AG40" s="46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40"/>
      <c r="BA40" s="40"/>
    </row>
    <row r="41" spans="1:55" s="2" customFormat="1" x14ac:dyDescent="0.2">
      <c r="A41" s="10" t="s">
        <v>35</v>
      </c>
      <c r="B41" s="170" t="s">
        <v>235</v>
      </c>
      <c r="C41" s="252"/>
      <c r="D41" s="158">
        <v>72</v>
      </c>
      <c r="E41" s="158"/>
      <c r="F41" s="268">
        <v>54</v>
      </c>
      <c r="G41" s="278">
        <v>4</v>
      </c>
      <c r="H41" s="6"/>
      <c r="I41" s="16"/>
      <c r="J41" s="269">
        <f t="shared" ref="J41" si="38">K41+L41+O41+P41+Q41</f>
        <v>72</v>
      </c>
      <c r="K41" s="269">
        <v>10</v>
      </c>
      <c r="L41" s="269">
        <f t="shared" si="37"/>
        <v>54</v>
      </c>
      <c r="M41" s="270">
        <v>20</v>
      </c>
      <c r="N41" s="270">
        <v>34</v>
      </c>
      <c r="O41" s="270">
        <v>2</v>
      </c>
      <c r="P41" s="6">
        <v>6</v>
      </c>
      <c r="Q41" s="6"/>
      <c r="R41" s="6"/>
      <c r="S41" s="6"/>
      <c r="T41" s="6"/>
      <c r="U41" s="6"/>
      <c r="V41" s="12"/>
      <c r="W41" s="6"/>
      <c r="X41" s="12">
        <f>L41</f>
        <v>54</v>
      </c>
      <c r="Y41" s="6" t="s">
        <v>226</v>
      </c>
      <c r="Z41" s="6"/>
      <c r="AA41" s="6"/>
      <c r="AB41" s="12"/>
      <c r="AC41" s="6"/>
      <c r="AD41" s="17"/>
      <c r="AE41" s="17"/>
      <c r="AF41" s="17"/>
      <c r="AG41" s="46"/>
      <c r="AH41" s="46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40"/>
      <c r="BA41" s="40"/>
    </row>
    <row r="42" spans="1:55" s="2" customFormat="1" x14ac:dyDescent="0.2">
      <c r="A42" s="10" t="s">
        <v>234</v>
      </c>
      <c r="B42" s="170" t="s">
        <v>296</v>
      </c>
      <c r="C42" s="252"/>
      <c r="D42" s="158">
        <v>72</v>
      </c>
      <c r="E42" s="158"/>
      <c r="F42" s="268">
        <v>54</v>
      </c>
      <c r="G42" s="278">
        <v>5</v>
      </c>
      <c r="H42" s="6"/>
      <c r="I42" s="6"/>
      <c r="J42" s="269">
        <f t="shared" si="36"/>
        <v>72</v>
      </c>
      <c r="K42" s="269">
        <v>10</v>
      </c>
      <c r="L42" s="269">
        <f t="shared" si="37"/>
        <v>54</v>
      </c>
      <c r="M42" s="270">
        <v>20</v>
      </c>
      <c r="N42" s="270">
        <v>34</v>
      </c>
      <c r="O42" s="270">
        <v>2</v>
      </c>
      <c r="P42" s="6">
        <v>6</v>
      </c>
      <c r="Q42" s="6"/>
      <c r="R42" s="6"/>
      <c r="S42" s="6"/>
      <c r="T42" s="6"/>
      <c r="U42" s="6"/>
      <c r="V42" s="6"/>
      <c r="W42" s="6"/>
      <c r="X42" s="12"/>
      <c r="Y42" s="6"/>
      <c r="Z42" s="12">
        <f>L42</f>
        <v>54</v>
      </c>
      <c r="AA42" s="6" t="s">
        <v>226</v>
      </c>
      <c r="AB42" s="12"/>
      <c r="AC42" s="6"/>
      <c r="AD42" s="17"/>
      <c r="AE42" s="17"/>
      <c r="AF42" s="17"/>
      <c r="AG42" s="46"/>
      <c r="AH42" s="46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40"/>
      <c r="BA42" s="40"/>
    </row>
    <row r="43" spans="1:55" ht="14.25" customHeight="1" x14ac:dyDescent="0.2">
      <c r="A43" s="77" t="s">
        <v>229</v>
      </c>
      <c r="B43" s="174" t="s">
        <v>36</v>
      </c>
      <c r="C43" s="208">
        <f>C44+C45+C46+C47</f>
        <v>224</v>
      </c>
      <c r="D43" s="78">
        <f t="shared" ref="D43:F43" si="39">D44+D45+D46+D47</f>
        <v>72</v>
      </c>
      <c r="E43" s="78">
        <f t="shared" si="39"/>
        <v>150</v>
      </c>
      <c r="F43" s="209">
        <f t="shared" si="39"/>
        <v>54</v>
      </c>
      <c r="G43" s="194"/>
      <c r="H43" s="78"/>
      <c r="I43" s="78"/>
      <c r="J43" s="80">
        <f>SUM(J44:J47)</f>
        <v>296</v>
      </c>
      <c r="K43" s="80">
        <f t="shared" ref="K43:AC43" si="40">SUM(K44:K47)</f>
        <v>56</v>
      </c>
      <c r="L43" s="80">
        <f t="shared" si="40"/>
        <v>204</v>
      </c>
      <c r="M43" s="80">
        <f t="shared" si="40"/>
        <v>70</v>
      </c>
      <c r="N43" s="80">
        <f>SUM(N44:N47)</f>
        <v>134</v>
      </c>
      <c r="O43" s="80">
        <f t="shared" si="40"/>
        <v>12</v>
      </c>
      <c r="P43" s="80">
        <f t="shared" si="40"/>
        <v>24</v>
      </c>
      <c r="Q43" s="80">
        <f t="shared" si="40"/>
        <v>0</v>
      </c>
      <c r="R43" s="80">
        <f t="shared" si="40"/>
        <v>0</v>
      </c>
      <c r="S43" s="80">
        <f t="shared" si="40"/>
        <v>0</v>
      </c>
      <c r="T43" s="80">
        <f t="shared" si="40"/>
        <v>0</v>
      </c>
      <c r="U43" s="80">
        <f t="shared" si="40"/>
        <v>0</v>
      </c>
      <c r="V43" s="80">
        <f t="shared" si="40"/>
        <v>0</v>
      </c>
      <c r="W43" s="80">
        <f t="shared" si="40"/>
        <v>0</v>
      </c>
      <c r="X43" s="80">
        <f t="shared" si="40"/>
        <v>50</v>
      </c>
      <c r="Y43" s="80">
        <f t="shared" si="40"/>
        <v>0</v>
      </c>
      <c r="Z43" s="80">
        <f t="shared" si="40"/>
        <v>100</v>
      </c>
      <c r="AA43" s="80">
        <f t="shared" si="40"/>
        <v>0</v>
      </c>
      <c r="AB43" s="80">
        <f t="shared" si="40"/>
        <v>54</v>
      </c>
      <c r="AC43" s="80">
        <f t="shared" si="40"/>
        <v>0</v>
      </c>
      <c r="AD43" s="41"/>
      <c r="AE43" s="41"/>
      <c r="AF43" s="41"/>
      <c r="AG43" s="42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</row>
    <row r="44" spans="1:55" s="294" customFormat="1" x14ac:dyDescent="0.2">
      <c r="A44" s="283" t="s">
        <v>37</v>
      </c>
      <c r="B44" s="284" t="s">
        <v>311</v>
      </c>
      <c r="C44" s="285">
        <v>74</v>
      </c>
      <c r="D44" s="286"/>
      <c r="E44" s="286">
        <v>50</v>
      </c>
      <c r="F44" s="287"/>
      <c r="G44" s="288"/>
      <c r="H44" s="295"/>
      <c r="I44" s="289">
        <v>4</v>
      </c>
      <c r="J44" s="296">
        <f t="shared" ref="J44" si="41">K44+L44+O44+P44+Q44</f>
        <v>74</v>
      </c>
      <c r="K44" s="297">
        <v>14</v>
      </c>
      <c r="L44" s="297">
        <f t="shared" ref="L44:L45" si="42">M44+N44</f>
        <v>50</v>
      </c>
      <c r="M44" s="297">
        <v>20</v>
      </c>
      <c r="N44" s="297">
        <v>30</v>
      </c>
      <c r="O44" s="297">
        <v>4</v>
      </c>
      <c r="P44" s="297">
        <v>6</v>
      </c>
      <c r="Q44" s="295"/>
      <c r="R44" s="289"/>
      <c r="S44" s="289"/>
      <c r="T44" s="289"/>
      <c r="U44" s="289"/>
      <c r="V44" s="289"/>
      <c r="W44" s="289"/>
      <c r="X44" s="289">
        <f>L44</f>
        <v>50</v>
      </c>
      <c r="Y44" s="289" t="s">
        <v>238</v>
      </c>
      <c r="Z44" s="289"/>
      <c r="AA44" s="289"/>
      <c r="AB44" s="290"/>
      <c r="AC44" s="289"/>
      <c r="AD44" s="291"/>
      <c r="AE44" s="291"/>
      <c r="AF44" s="291"/>
      <c r="AG44" s="292"/>
      <c r="AH44" s="291"/>
      <c r="AI44" s="291"/>
      <c r="AJ44" s="291"/>
      <c r="AK44" s="291"/>
      <c r="AL44" s="291"/>
      <c r="AM44" s="291"/>
      <c r="AN44" s="291"/>
      <c r="AO44" s="291"/>
      <c r="AP44" s="291"/>
      <c r="AQ44" s="291"/>
      <c r="AR44" s="291"/>
      <c r="AS44" s="291"/>
      <c r="AT44" s="291"/>
      <c r="AU44" s="291"/>
      <c r="AV44" s="291"/>
      <c r="AW44" s="291"/>
      <c r="AX44" s="291"/>
      <c r="AY44" s="291"/>
      <c r="AZ44" s="293"/>
      <c r="BA44" s="293"/>
    </row>
    <row r="45" spans="1:55" s="2" customFormat="1" x14ac:dyDescent="0.2">
      <c r="A45" s="10" t="s">
        <v>38</v>
      </c>
      <c r="B45" s="2" t="s">
        <v>312</v>
      </c>
      <c r="C45" s="252">
        <v>76</v>
      </c>
      <c r="D45" s="158"/>
      <c r="E45" s="158">
        <v>50</v>
      </c>
      <c r="F45" s="268"/>
      <c r="G45" s="278"/>
      <c r="H45" s="53"/>
      <c r="I45" s="6">
        <v>5</v>
      </c>
      <c r="J45" s="271">
        <f>K45+L45+O45+P45+Q45</f>
        <v>76</v>
      </c>
      <c r="K45" s="272">
        <v>16</v>
      </c>
      <c r="L45" s="272">
        <f t="shared" si="42"/>
        <v>50</v>
      </c>
      <c r="M45" s="272">
        <v>10</v>
      </c>
      <c r="N45" s="272">
        <v>40</v>
      </c>
      <c r="O45" s="272">
        <v>4</v>
      </c>
      <c r="P45" s="272">
        <v>6</v>
      </c>
      <c r="Q45" s="53"/>
      <c r="R45" s="6"/>
      <c r="S45" s="6"/>
      <c r="T45" s="6"/>
      <c r="U45" s="6"/>
      <c r="V45" s="6"/>
      <c r="W45" s="6"/>
      <c r="X45" s="6"/>
      <c r="Y45" s="53"/>
      <c r="Z45" s="6">
        <f>L45</f>
        <v>50</v>
      </c>
      <c r="AA45" s="6" t="s">
        <v>238</v>
      </c>
      <c r="AB45" s="12"/>
      <c r="AC45" s="6"/>
      <c r="AD45" s="17"/>
      <c r="AE45" s="17"/>
      <c r="AF45" s="17"/>
      <c r="AG45" s="46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40"/>
      <c r="BA45" s="40"/>
    </row>
    <row r="46" spans="1:55" s="2" customFormat="1" x14ac:dyDescent="0.2">
      <c r="A46" s="10" t="s">
        <v>236</v>
      </c>
      <c r="B46" s="170" t="s">
        <v>286</v>
      </c>
      <c r="C46" s="273">
        <v>74</v>
      </c>
      <c r="D46" s="159"/>
      <c r="E46" s="159">
        <v>50</v>
      </c>
      <c r="F46" s="274"/>
      <c r="G46" s="278">
        <v>5</v>
      </c>
      <c r="H46" s="6"/>
      <c r="I46" s="16"/>
      <c r="J46" s="12">
        <f>K46+L46+O46+P46+Q46</f>
        <v>74</v>
      </c>
      <c r="K46" s="6">
        <v>16</v>
      </c>
      <c r="L46" s="12">
        <f>M46+N46</f>
        <v>50</v>
      </c>
      <c r="M46" s="12">
        <v>20</v>
      </c>
      <c r="N46" s="6">
        <v>30</v>
      </c>
      <c r="O46" s="6">
        <v>2</v>
      </c>
      <c r="P46" s="6">
        <v>6</v>
      </c>
      <c r="Q46" s="53"/>
      <c r="R46" s="6"/>
      <c r="S46" s="6"/>
      <c r="T46" s="6"/>
      <c r="U46" s="6"/>
      <c r="V46" s="6"/>
      <c r="W46" s="6"/>
      <c r="X46" s="12"/>
      <c r="Y46" s="6"/>
      <c r="Z46" s="12">
        <f>L46</f>
        <v>50</v>
      </c>
      <c r="AA46" s="6" t="s">
        <v>226</v>
      </c>
      <c r="AB46" s="12"/>
      <c r="AC46" s="6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40"/>
      <c r="BA46" s="40"/>
      <c r="BB46" s="40"/>
      <c r="BC46" s="40"/>
    </row>
    <row r="47" spans="1:55" s="2" customFormat="1" x14ac:dyDescent="0.2">
      <c r="A47" s="10" t="s">
        <v>294</v>
      </c>
      <c r="B47" s="170" t="s">
        <v>295</v>
      </c>
      <c r="C47" s="252"/>
      <c r="D47" s="158">
        <v>72</v>
      </c>
      <c r="E47" s="158"/>
      <c r="F47" s="268">
        <v>54</v>
      </c>
      <c r="G47" s="278">
        <v>6</v>
      </c>
      <c r="H47" s="53"/>
      <c r="I47" s="6"/>
      <c r="J47" s="271">
        <f>K47+L47+O47+P47+Q47</f>
        <v>72</v>
      </c>
      <c r="K47" s="272">
        <v>10</v>
      </c>
      <c r="L47" s="272">
        <f>M47+N47</f>
        <v>54</v>
      </c>
      <c r="M47" s="272">
        <v>20</v>
      </c>
      <c r="N47" s="272">
        <v>34</v>
      </c>
      <c r="O47" s="272">
        <v>2</v>
      </c>
      <c r="P47" s="272">
        <v>6</v>
      </c>
      <c r="Q47" s="53"/>
      <c r="R47" s="6"/>
      <c r="S47" s="6"/>
      <c r="T47" s="6"/>
      <c r="U47" s="6"/>
      <c r="V47" s="6"/>
      <c r="W47" s="6"/>
      <c r="X47" s="53"/>
      <c r="Y47" s="53"/>
      <c r="Z47" s="6"/>
      <c r="AA47" s="6"/>
      <c r="AB47" s="12">
        <f>L47</f>
        <v>54</v>
      </c>
      <c r="AC47" s="6" t="s">
        <v>226</v>
      </c>
      <c r="AD47" s="17"/>
      <c r="AE47" s="17"/>
      <c r="AF47" s="17"/>
      <c r="AG47" s="46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40"/>
      <c r="BA47" s="40"/>
    </row>
    <row r="48" spans="1:55" x14ac:dyDescent="0.2">
      <c r="A48" s="77" t="s">
        <v>231</v>
      </c>
      <c r="B48" s="174" t="s">
        <v>39</v>
      </c>
      <c r="C48" s="240">
        <f>C49+C62</f>
        <v>1636</v>
      </c>
      <c r="D48" s="78">
        <f>D49+D62</f>
        <v>732</v>
      </c>
      <c r="E48" s="78">
        <f>E49+E62</f>
        <v>1090</v>
      </c>
      <c r="F48" s="209">
        <f>F49+F62</f>
        <v>464</v>
      </c>
      <c r="G48" s="194"/>
      <c r="H48" s="78"/>
      <c r="I48" s="78"/>
      <c r="J48" s="81">
        <f t="shared" ref="J48:AC48" si="43">J49+J62</f>
        <v>2368</v>
      </c>
      <c r="K48" s="81">
        <f t="shared" si="43"/>
        <v>586</v>
      </c>
      <c r="L48" s="81">
        <f t="shared" si="43"/>
        <v>1554</v>
      </c>
      <c r="M48" s="81">
        <f t="shared" si="43"/>
        <v>582</v>
      </c>
      <c r="N48" s="81">
        <f t="shared" si="43"/>
        <v>972</v>
      </c>
      <c r="O48" s="81">
        <f t="shared" si="43"/>
        <v>58</v>
      </c>
      <c r="P48" s="81">
        <f t="shared" si="43"/>
        <v>150</v>
      </c>
      <c r="Q48" s="81">
        <f t="shared" si="43"/>
        <v>20</v>
      </c>
      <c r="R48" s="81">
        <f t="shared" si="43"/>
        <v>0</v>
      </c>
      <c r="S48" s="81">
        <f t="shared" si="43"/>
        <v>0</v>
      </c>
      <c r="T48" s="81">
        <f t="shared" si="43"/>
        <v>0</v>
      </c>
      <c r="U48" s="81">
        <f t="shared" si="43"/>
        <v>0</v>
      </c>
      <c r="V48" s="81">
        <f t="shared" si="43"/>
        <v>400</v>
      </c>
      <c r="W48" s="81">
        <f t="shared" si="43"/>
        <v>0</v>
      </c>
      <c r="X48" s="81">
        <f t="shared" si="43"/>
        <v>520</v>
      </c>
      <c r="Y48" s="81">
        <f t="shared" si="43"/>
        <v>0</v>
      </c>
      <c r="Z48" s="81">
        <f t="shared" si="43"/>
        <v>308</v>
      </c>
      <c r="AA48" s="81">
        <f t="shared" si="43"/>
        <v>0</v>
      </c>
      <c r="AB48" s="81">
        <f t="shared" si="43"/>
        <v>326</v>
      </c>
      <c r="AC48" s="81">
        <f t="shared" si="43"/>
        <v>0</v>
      </c>
      <c r="AD48" s="41"/>
      <c r="AE48" s="41"/>
      <c r="AF48" s="41"/>
      <c r="AG48" s="42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</row>
    <row r="49" spans="1:55" x14ac:dyDescent="0.2">
      <c r="A49" s="82" t="s">
        <v>230</v>
      </c>
      <c r="B49" s="176" t="s">
        <v>40</v>
      </c>
      <c r="C49" s="236">
        <f>C50+C51+C52+C53+C54+C55+C56+C57+C58+C59+C60+C61</f>
        <v>654</v>
      </c>
      <c r="D49" s="237">
        <f>D50+D51+D52+D53+D54+D55+D56+D57+D58+D59+D60+D61</f>
        <v>480</v>
      </c>
      <c r="E49" s="238">
        <f>E50+E51+E52+E53+E54+E55+E56+E57+E58+E59+E60+E61</f>
        <v>436</v>
      </c>
      <c r="F49" s="239">
        <f>F50+F51+F52+F53+F54+F55+F56+F57+F58+F59+F60+F61</f>
        <v>324</v>
      </c>
      <c r="G49" s="196"/>
      <c r="H49" s="83"/>
      <c r="I49" s="83"/>
      <c r="J49" s="84">
        <f t="shared" ref="J49:X49" si="44">J50+J51+J52+J53+J54+J55+J56+J57+J58+J59+J60+J61</f>
        <v>1134</v>
      </c>
      <c r="K49" s="84">
        <f t="shared" si="44"/>
        <v>250</v>
      </c>
      <c r="L49" s="84">
        <f t="shared" si="44"/>
        <v>760</v>
      </c>
      <c r="M49" s="84">
        <f t="shared" si="44"/>
        <v>254</v>
      </c>
      <c r="N49" s="84">
        <f t="shared" si="44"/>
        <v>506</v>
      </c>
      <c r="O49" s="84">
        <f t="shared" si="44"/>
        <v>34</v>
      </c>
      <c r="P49" s="84">
        <f t="shared" si="44"/>
        <v>90</v>
      </c>
      <c r="Q49" s="84">
        <f t="shared" si="44"/>
        <v>0</v>
      </c>
      <c r="R49" s="84">
        <f t="shared" si="44"/>
        <v>0</v>
      </c>
      <c r="S49" s="84">
        <f t="shared" si="44"/>
        <v>0</v>
      </c>
      <c r="T49" s="84">
        <f t="shared" si="44"/>
        <v>0</v>
      </c>
      <c r="U49" s="84">
        <f t="shared" si="44"/>
        <v>0</v>
      </c>
      <c r="V49" s="84">
        <f t="shared" si="44"/>
        <v>0</v>
      </c>
      <c r="W49" s="84">
        <f t="shared" si="44"/>
        <v>0</v>
      </c>
      <c r="X49" s="84">
        <f t="shared" si="44"/>
        <v>256</v>
      </c>
      <c r="Y49" s="84">
        <v>0</v>
      </c>
      <c r="Z49" s="84">
        <f>Z50+Z51+Z52+Z53+Z54+Z55+Z56+Z57+Z58+Z59+Z60+Z61</f>
        <v>178</v>
      </c>
      <c r="AA49" s="84">
        <v>0</v>
      </c>
      <c r="AB49" s="84">
        <f>AB50+AB51+AB52+AB53+AB54+AB55+AB56+AB57+AB58+AB59+AB60+AB61</f>
        <v>326</v>
      </c>
      <c r="AC49" s="84">
        <v>0</v>
      </c>
      <c r="AD49" s="41"/>
      <c r="AE49" s="41"/>
      <c r="AF49" s="41"/>
      <c r="AG49" s="42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</row>
    <row r="50" spans="1:55" s="2" customFormat="1" x14ac:dyDescent="0.2">
      <c r="A50" s="10" t="s">
        <v>41</v>
      </c>
      <c r="B50" s="170" t="s">
        <v>297</v>
      </c>
      <c r="C50" s="275">
        <v>120</v>
      </c>
      <c r="D50" s="158"/>
      <c r="E50" s="160">
        <v>80</v>
      </c>
      <c r="F50" s="268"/>
      <c r="G50" s="278"/>
      <c r="H50" s="6"/>
      <c r="I50" s="6">
        <v>4</v>
      </c>
      <c r="J50" s="12">
        <f t="shared" ref="J50:J57" si="45">K50+L50+O50+P50+Q50</f>
        <v>120</v>
      </c>
      <c r="K50" s="12">
        <v>26</v>
      </c>
      <c r="L50" s="12">
        <f>M50+N50</f>
        <v>80</v>
      </c>
      <c r="M50" s="6">
        <v>20</v>
      </c>
      <c r="N50" s="12">
        <v>60</v>
      </c>
      <c r="O50" s="6">
        <v>4</v>
      </c>
      <c r="P50" s="6">
        <v>10</v>
      </c>
      <c r="Q50" s="6"/>
      <c r="R50" s="6"/>
      <c r="S50" s="6"/>
      <c r="T50" s="6"/>
      <c r="U50" s="6"/>
      <c r="V50" s="12"/>
      <c r="W50" s="6"/>
      <c r="X50" s="12">
        <f>L50</f>
        <v>80</v>
      </c>
      <c r="Y50" s="6" t="s">
        <v>238</v>
      </c>
      <c r="Z50" s="6"/>
      <c r="AA50" s="6"/>
      <c r="AB50" s="12"/>
      <c r="AC50" s="6"/>
      <c r="AD50" s="17"/>
      <c r="AE50" s="46"/>
      <c r="AF50" s="17"/>
      <c r="AG50" s="46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40"/>
      <c r="BA50" s="40"/>
    </row>
    <row r="51" spans="1:55" s="2" customFormat="1" x14ac:dyDescent="0.2">
      <c r="A51" s="10" t="s">
        <v>42</v>
      </c>
      <c r="B51" s="170" t="s">
        <v>313</v>
      </c>
      <c r="C51" s="275">
        <v>120</v>
      </c>
      <c r="D51" s="158"/>
      <c r="E51" s="160">
        <v>80</v>
      </c>
      <c r="F51" s="268"/>
      <c r="G51" s="278"/>
      <c r="H51" s="6"/>
      <c r="I51" s="6">
        <v>6</v>
      </c>
      <c r="J51" s="12">
        <f t="shared" si="45"/>
        <v>120</v>
      </c>
      <c r="K51" s="12">
        <v>26</v>
      </c>
      <c r="L51" s="12">
        <f t="shared" ref="L51:L61" si="46">M51+N51</f>
        <v>80</v>
      </c>
      <c r="M51" s="6">
        <v>20</v>
      </c>
      <c r="N51" s="12">
        <v>60</v>
      </c>
      <c r="O51" s="6">
        <v>4</v>
      </c>
      <c r="P51" s="6">
        <v>10</v>
      </c>
      <c r="Q51" s="6"/>
      <c r="R51" s="6"/>
      <c r="S51" s="6"/>
      <c r="T51" s="6"/>
      <c r="U51" s="6"/>
      <c r="V51" s="12"/>
      <c r="W51" s="6"/>
      <c r="X51" s="6"/>
      <c r="Y51" s="6"/>
      <c r="Z51" s="12"/>
      <c r="AA51" s="6"/>
      <c r="AB51" s="12">
        <f>L51</f>
        <v>80</v>
      </c>
      <c r="AC51" s="6" t="s">
        <v>238</v>
      </c>
      <c r="AD51" s="17"/>
      <c r="AE51" s="46"/>
      <c r="AF51" s="17"/>
      <c r="AG51" s="46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40"/>
      <c r="BA51" s="40"/>
    </row>
    <row r="52" spans="1:55" s="2" customFormat="1" ht="24" x14ac:dyDescent="0.2">
      <c r="A52" s="10" t="s">
        <v>43</v>
      </c>
      <c r="B52" s="170" t="s">
        <v>314</v>
      </c>
      <c r="C52" s="275">
        <v>120</v>
      </c>
      <c r="D52" s="158"/>
      <c r="E52" s="160">
        <v>70</v>
      </c>
      <c r="F52" s="268"/>
      <c r="G52" s="278">
        <v>5</v>
      </c>
      <c r="H52" s="6"/>
      <c r="I52" s="6"/>
      <c r="J52" s="12">
        <f t="shared" si="45"/>
        <v>120</v>
      </c>
      <c r="K52" s="12">
        <v>40</v>
      </c>
      <c r="L52" s="12">
        <f t="shared" si="46"/>
        <v>70</v>
      </c>
      <c r="M52" s="6">
        <v>20</v>
      </c>
      <c r="N52" s="12">
        <v>50</v>
      </c>
      <c r="O52" s="6">
        <v>2</v>
      </c>
      <c r="P52" s="6">
        <v>8</v>
      </c>
      <c r="Q52" s="6"/>
      <c r="R52" s="6"/>
      <c r="S52" s="6"/>
      <c r="T52" s="6"/>
      <c r="U52" s="6"/>
      <c r="V52" s="12"/>
      <c r="W52" s="6"/>
      <c r="X52" s="53"/>
      <c r="Y52" s="53"/>
      <c r="Z52" s="12">
        <f>L52</f>
        <v>70</v>
      </c>
      <c r="AA52" s="6" t="s">
        <v>342</v>
      </c>
      <c r="AB52" s="12"/>
      <c r="AC52" s="6"/>
      <c r="AD52" s="17"/>
      <c r="AE52" s="17"/>
      <c r="AF52" s="17"/>
      <c r="AG52" s="46"/>
      <c r="AH52" s="17"/>
      <c r="AI52" s="17"/>
      <c r="AJ52" s="17"/>
      <c r="AK52" s="46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40"/>
      <c r="BA52" s="40"/>
    </row>
    <row r="53" spans="1:55" s="2" customFormat="1" x14ac:dyDescent="0.2">
      <c r="A53" s="10" t="s">
        <v>44</v>
      </c>
      <c r="B53" s="170" t="s">
        <v>315</v>
      </c>
      <c r="C53" s="275">
        <v>120</v>
      </c>
      <c r="D53" s="158"/>
      <c r="E53" s="160">
        <v>70</v>
      </c>
      <c r="F53" s="268"/>
      <c r="G53" s="278">
        <v>6</v>
      </c>
      <c r="H53" s="6"/>
      <c r="I53" s="16"/>
      <c r="J53" s="12">
        <f t="shared" si="45"/>
        <v>120</v>
      </c>
      <c r="K53" s="12">
        <v>40</v>
      </c>
      <c r="L53" s="12">
        <f t="shared" si="46"/>
        <v>70</v>
      </c>
      <c r="M53" s="6">
        <v>30</v>
      </c>
      <c r="N53" s="12">
        <v>40</v>
      </c>
      <c r="O53" s="6">
        <v>2</v>
      </c>
      <c r="P53" s="6">
        <v>8</v>
      </c>
      <c r="Q53" s="6"/>
      <c r="R53" s="6"/>
      <c r="S53" s="6"/>
      <c r="T53" s="6"/>
      <c r="U53" s="6"/>
      <c r="V53" s="6"/>
      <c r="W53" s="6"/>
      <c r="X53" s="6"/>
      <c r="Y53" s="6"/>
      <c r="Z53" s="12"/>
      <c r="AA53" s="6"/>
      <c r="AB53" s="12">
        <f>L53</f>
        <v>70</v>
      </c>
      <c r="AC53" s="6" t="s">
        <v>226</v>
      </c>
      <c r="AD53" s="17"/>
      <c r="AE53" s="17"/>
      <c r="AF53" s="17"/>
      <c r="AG53" s="46"/>
      <c r="AH53" s="17"/>
      <c r="AI53" s="17"/>
      <c r="AJ53" s="17"/>
      <c r="AK53" s="17"/>
      <c r="AL53" s="17"/>
      <c r="AM53" s="17"/>
      <c r="AN53" s="17"/>
      <c r="AO53" s="17"/>
      <c r="AP53" s="17"/>
      <c r="AQ53" s="46"/>
      <c r="AR53" s="17"/>
      <c r="AS53" s="17"/>
      <c r="AT53" s="17"/>
      <c r="AU53" s="17"/>
      <c r="AV53" s="17"/>
      <c r="AW53" s="17"/>
      <c r="AX53" s="17"/>
      <c r="AY53" s="17"/>
      <c r="AZ53" s="40"/>
      <c r="BA53" s="40"/>
    </row>
    <row r="54" spans="1:55" s="2" customFormat="1" x14ac:dyDescent="0.2">
      <c r="A54" s="10" t="s">
        <v>45</v>
      </c>
      <c r="B54" s="170" t="s">
        <v>316</v>
      </c>
      <c r="C54" s="275">
        <v>94</v>
      </c>
      <c r="D54" s="158"/>
      <c r="E54" s="160">
        <v>68</v>
      </c>
      <c r="F54" s="268"/>
      <c r="G54" s="278">
        <v>6</v>
      </c>
      <c r="H54" s="6"/>
      <c r="I54" s="6"/>
      <c r="J54" s="12">
        <f t="shared" si="45"/>
        <v>94</v>
      </c>
      <c r="K54" s="12">
        <v>16</v>
      </c>
      <c r="L54" s="12">
        <f t="shared" si="46"/>
        <v>68</v>
      </c>
      <c r="M54" s="6">
        <v>24</v>
      </c>
      <c r="N54" s="12">
        <v>44</v>
      </c>
      <c r="O54" s="6">
        <v>2</v>
      </c>
      <c r="P54" s="6">
        <v>8</v>
      </c>
      <c r="Q54" s="6"/>
      <c r="R54" s="6"/>
      <c r="S54" s="6"/>
      <c r="T54" s="6"/>
      <c r="U54" s="6"/>
      <c r="V54" s="6"/>
      <c r="W54" s="6"/>
      <c r="X54" s="12"/>
      <c r="Y54" s="6"/>
      <c r="Z54" s="6"/>
      <c r="AA54" s="6"/>
      <c r="AB54" s="12">
        <f>L54</f>
        <v>68</v>
      </c>
      <c r="AC54" s="6" t="s">
        <v>226</v>
      </c>
      <c r="AD54" s="17"/>
      <c r="AE54" s="17"/>
      <c r="AF54" s="17"/>
      <c r="AG54" s="46"/>
      <c r="AH54" s="17"/>
      <c r="AI54" s="17"/>
      <c r="AJ54" s="17"/>
      <c r="AK54" s="46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40"/>
      <c r="BA54" s="40"/>
    </row>
    <row r="55" spans="1:55" s="2" customFormat="1" x14ac:dyDescent="0.2">
      <c r="A55" s="10" t="s">
        <v>46</v>
      </c>
      <c r="B55" s="170" t="s">
        <v>287</v>
      </c>
      <c r="C55" s="275">
        <v>80</v>
      </c>
      <c r="D55" s="158"/>
      <c r="E55" s="160">
        <v>68</v>
      </c>
      <c r="F55" s="268"/>
      <c r="G55" s="278">
        <v>4</v>
      </c>
      <c r="H55" s="6"/>
      <c r="I55" s="6"/>
      <c r="J55" s="12">
        <f t="shared" si="45"/>
        <v>80</v>
      </c>
      <c r="K55" s="12">
        <v>2</v>
      </c>
      <c r="L55" s="12">
        <f t="shared" si="46"/>
        <v>68</v>
      </c>
      <c r="M55" s="6">
        <v>20</v>
      </c>
      <c r="N55" s="12">
        <v>48</v>
      </c>
      <c r="O55" s="6">
        <v>2</v>
      </c>
      <c r="P55" s="6">
        <v>8</v>
      </c>
      <c r="Q55" s="6"/>
      <c r="R55" s="6"/>
      <c r="S55" s="6"/>
      <c r="T55" s="6"/>
      <c r="U55" s="6"/>
      <c r="V55" s="6"/>
      <c r="W55" s="6"/>
      <c r="X55" s="12">
        <f>L55</f>
        <v>68</v>
      </c>
      <c r="Y55" s="6" t="s">
        <v>226</v>
      </c>
      <c r="Z55" s="6"/>
      <c r="AA55" s="6"/>
      <c r="AB55" s="12"/>
      <c r="AC55" s="6"/>
      <c r="AD55" s="17"/>
      <c r="AE55" s="17"/>
      <c r="AF55" s="17"/>
      <c r="AG55" s="46"/>
      <c r="AH55" s="17"/>
      <c r="AI55" s="17"/>
      <c r="AJ55" s="17"/>
      <c r="AK55" s="46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40"/>
      <c r="BA55" s="40"/>
    </row>
    <row r="56" spans="1:55" s="2" customFormat="1" x14ac:dyDescent="0.2">
      <c r="A56" s="10" t="s">
        <v>47</v>
      </c>
      <c r="B56" s="170" t="s">
        <v>331</v>
      </c>
      <c r="C56" s="275"/>
      <c r="D56" s="158">
        <v>80</v>
      </c>
      <c r="E56" s="160"/>
      <c r="F56" s="268">
        <v>54</v>
      </c>
      <c r="G56" s="278">
        <v>5</v>
      </c>
      <c r="H56" s="6"/>
      <c r="I56" s="6"/>
      <c r="J56" s="12">
        <f t="shared" si="45"/>
        <v>80</v>
      </c>
      <c r="K56" s="12">
        <v>14</v>
      </c>
      <c r="L56" s="12">
        <f t="shared" si="46"/>
        <v>54</v>
      </c>
      <c r="M56" s="6">
        <v>20</v>
      </c>
      <c r="N56" s="12">
        <v>34</v>
      </c>
      <c r="O56" s="6">
        <v>4</v>
      </c>
      <c r="P56" s="6">
        <v>8</v>
      </c>
      <c r="Q56" s="6"/>
      <c r="R56" s="6"/>
      <c r="S56" s="6"/>
      <c r="T56" s="6"/>
      <c r="U56" s="6"/>
      <c r="V56" s="6"/>
      <c r="W56" s="6"/>
      <c r="X56" s="6"/>
      <c r="Y56" s="6"/>
      <c r="Z56" s="12">
        <f>L56</f>
        <v>54</v>
      </c>
      <c r="AA56" s="53" t="s">
        <v>226</v>
      </c>
      <c r="AB56" s="12"/>
      <c r="AC56" s="6"/>
      <c r="AD56" s="17"/>
      <c r="AE56" s="17"/>
      <c r="AF56" s="17"/>
      <c r="AG56" s="46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40"/>
      <c r="BA56" s="40"/>
    </row>
    <row r="57" spans="1:55" s="2" customFormat="1" x14ac:dyDescent="0.2">
      <c r="A57" s="10" t="s">
        <v>48</v>
      </c>
      <c r="B57" s="170" t="s">
        <v>332</v>
      </c>
      <c r="C57" s="275"/>
      <c r="D57" s="158">
        <v>80</v>
      </c>
      <c r="E57" s="160"/>
      <c r="F57" s="268">
        <v>54</v>
      </c>
      <c r="G57" s="278"/>
      <c r="H57" s="6">
        <v>4</v>
      </c>
      <c r="I57" s="6"/>
      <c r="J57" s="12">
        <f t="shared" si="45"/>
        <v>80</v>
      </c>
      <c r="K57" s="12">
        <v>18</v>
      </c>
      <c r="L57" s="12">
        <f t="shared" si="46"/>
        <v>54</v>
      </c>
      <c r="M57" s="6">
        <v>20</v>
      </c>
      <c r="N57" s="12">
        <v>34</v>
      </c>
      <c r="O57" s="6">
        <v>2</v>
      </c>
      <c r="P57" s="6">
        <v>6</v>
      </c>
      <c r="Q57" s="6"/>
      <c r="R57" s="6"/>
      <c r="S57" s="6"/>
      <c r="T57" s="6"/>
      <c r="U57" s="6"/>
      <c r="V57" s="6"/>
      <c r="W57" s="6"/>
      <c r="X57" s="12">
        <f>L57</f>
        <v>54</v>
      </c>
      <c r="Y57" s="6" t="s">
        <v>240</v>
      </c>
      <c r="Z57" s="6"/>
      <c r="AA57" s="6"/>
      <c r="AB57" s="12"/>
      <c r="AC57" s="6"/>
      <c r="AD57" s="17"/>
      <c r="AE57" s="17"/>
      <c r="AF57" s="17"/>
      <c r="AG57" s="46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40"/>
      <c r="BA57" s="40"/>
    </row>
    <row r="58" spans="1:55" s="2" customFormat="1" x14ac:dyDescent="0.2">
      <c r="A58" s="10" t="s">
        <v>49</v>
      </c>
      <c r="B58" s="170" t="s">
        <v>333</v>
      </c>
      <c r="C58" s="275"/>
      <c r="D58" s="158">
        <v>80</v>
      </c>
      <c r="E58" s="160"/>
      <c r="F58" s="268">
        <v>54</v>
      </c>
      <c r="G58" s="278"/>
      <c r="H58" s="6">
        <v>4</v>
      </c>
      <c r="I58" s="6"/>
      <c r="J58" s="12">
        <f t="shared" ref="J58:J61" si="47">K58+L58+O58+P58+Q58</f>
        <v>80</v>
      </c>
      <c r="K58" s="12">
        <v>18</v>
      </c>
      <c r="L58" s="12">
        <f t="shared" si="46"/>
        <v>54</v>
      </c>
      <c r="M58" s="6">
        <v>20</v>
      </c>
      <c r="N58" s="12">
        <v>34</v>
      </c>
      <c r="O58" s="6">
        <v>2</v>
      </c>
      <c r="P58" s="6">
        <v>6</v>
      </c>
      <c r="Q58" s="6"/>
      <c r="R58" s="6"/>
      <c r="S58" s="6"/>
      <c r="T58" s="6"/>
      <c r="U58" s="6"/>
      <c r="V58" s="6"/>
      <c r="W58" s="6"/>
      <c r="X58" s="12">
        <f>L58</f>
        <v>54</v>
      </c>
      <c r="Y58" s="6" t="s">
        <v>240</v>
      </c>
      <c r="Z58" s="6"/>
      <c r="AA58" s="6"/>
      <c r="AB58" s="12"/>
      <c r="AC58" s="6"/>
      <c r="AD58" s="17"/>
      <c r="AE58" s="17"/>
      <c r="AF58" s="17"/>
      <c r="AG58" s="46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46"/>
      <c r="AX58" s="17"/>
      <c r="AY58" s="17"/>
      <c r="AZ58" s="40"/>
      <c r="BA58" s="40"/>
    </row>
    <row r="59" spans="1:55" s="2" customFormat="1" ht="12.75" customHeight="1" x14ac:dyDescent="0.2">
      <c r="A59" s="10" t="s">
        <v>50</v>
      </c>
      <c r="B59" s="170" t="s">
        <v>334</v>
      </c>
      <c r="C59" s="275"/>
      <c r="D59" s="158">
        <v>80</v>
      </c>
      <c r="E59" s="160"/>
      <c r="F59" s="268">
        <v>54</v>
      </c>
      <c r="G59" s="278"/>
      <c r="H59" s="6"/>
      <c r="I59" s="6">
        <v>5</v>
      </c>
      <c r="J59" s="12">
        <f t="shared" si="47"/>
        <v>80</v>
      </c>
      <c r="K59" s="12">
        <v>16</v>
      </c>
      <c r="L59" s="12">
        <f t="shared" si="46"/>
        <v>54</v>
      </c>
      <c r="M59" s="6">
        <v>20</v>
      </c>
      <c r="N59" s="12">
        <v>34</v>
      </c>
      <c r="O59" s="6">
        <v>4</v>
      </c>
      <c r="P59" s="6">
        <v>6</v>
      </c>
      <c r="Q59" s="6"/>
      <c r="R59" s="6"/>
      <c r="S59" s="6"/>
      <c r="T59" s="6"/>
      <c r="U59" s="6"/>
      <c r="V59" s="6"/>
      <c r="W59" s="6"/>
      <c r="X59" s="6"/>
      <c r="Y59" s="6"/>
      <c r="Z59" s="12">
        <f>L59</f>
        <v>54</v>
      </c>
      <c r="AA59" s="6" t="s">
        <v>238</v>
      </c>
      <c r="AB59" s="12"/>
      <c r="AC59" s="6"/>
      <c r="AD59" s="17"/>
      <c r="AE59" s="17"/>
      <c r="AF59" s="17"/>
      <c r="AG59" s="46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46"/>
      <c r="AX59" s="17"/>
      <c r="AY59" s="17"/>
      <c r="AZ59" s="40"/>
      <c r="BA59" s="40"/>
    </row>
    <row r="60" spans="1:55" s="2" customFormat="1" x14ac:dyDescent="0.2">
      <c r="A60" s="10" t="s">
        <v>51</v>
      </c>
      <c r="B60" s="170" t="s">
        <v>335</v>
      </c>
      <c r="C60" s="275"/>
      <c r="D60" s="158">
        <v>80</v>
      </c>
      <c r="E60" s="160"/>
      <c r="F60" s="268">
        <v>54</v>
      </c>
      <c r="G60" s="278"/>
      <c r="H60" s="6"/>
      <c r="I60" s="6">
        <v>6</v>
      </c>
      <c r="J60" s="12">
        <f t="shared" si="47"/>
        <v>80</v>
      </c>
      <c r="K60" s="12">
        <v>18</v>
      </c>
      <c r="L60" s="12">
        <f t="shared" si="46"/>
        <v>54</v>
      </c>
      <c r="M60" s="6">
        <v>20</v>
      </c>
      <c r="N60" s="12">
        <v>34</v>
      </c>
      <c r="O60" s="6">
        <v>2</v>
      </c>
      <c r="P60" s="6">
        <v>6</v>
      </c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12">
        <f>L60</f>
        <v>54</v>
      </c>
      <c r="AC60" s="6" t="s">
        <v>238</v>
      </c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46"/>
      <c r="AX60" s="17"/>
      <c r="AY60" s="17"/>
      <c r="AZ60" s="40"/>
      <c r="BA60" s="40"/>
    </row>
    <row r="61" spans="1:55" s="2" customFormat="1" x14ac:dyDescent="0.2">
      <c r="A61" s="10" t="s">
        <v>52</v>
      </c>
      <c r="B61" s="170" t="s">
        <v>340</v>
      </c>
      <c r="C61" s="275"/>
      <c r="D61" s="158">
        <v>80</v>
      </c>
      <c r="E61" s="160"/>
      <c r="F61" s="268">
        <v>54</v>
      </c>
      <c r="G61" s="278">
        <v>6</v>
      </c>
      <c r="H61" s="6"/>
      <c r="I61" s="6"/>
      <c r="J61" s="12">
        <f t="shared" si="47"/>
        <v>80</v>
      </c>
      <c r="K61" s="12">
        <v>16</v>
      </c>
      <c r="L61" s="12">
        <f t="shared" si="46"/>
        <v>54</v>
      </c>
      <c r="M61" s="6">
        <v>20</v>
      </c>
      <c r="N61" s="12">
        <v>34</v>
      </c>
      <c r="O61" s="6">
        <v>4</v>
      </c>
      <c r="P61" s="6">
        <v>6</v>
      </c>
      <c r="Q61" s="6"/>
      <c r="R61" s="6"/>
      <c r="S61" s="6"/>
      <c r="T61" s="6"/>
      <c r="U61" s="6"/>
      <c r="V61" s="53"/>
      <c r="W61" s="53"/>
      <c r="X61" s="6"/>
      <c r="Y61" s="6"/>
      <c r="Z61" s="6"/>
      <c r="AA61" s="6"/>
      <c r="AB61" s="12">
        <f>L61</f>
        <v>54</v>
      </c>
      <c r="AC61" s="6" t="s">
        <v>226</v>
      </c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40"/>
      <c r="BA61" s="40"/>
    </row>
    <row r="62" spans="1:55" x14ac:dyDescent="0.2">
      <c r="A62" s="82" t="s">
        <v>53</v>
      </c>
      <c r="B62" s="176" t="s">
        <v>54</v>
      </c>
      <c r="C62" s="210">
        <f>C63+C67+C71+C74</f>
        <v>982</v>
      </c>
      <c r="D62" s="83">
        <f>D63+D67+D71+D74</f>
        <v>252</v>
      </c>
      <c r="E62" s="83">
        <f>E63+E67+E71+E74</f>
        <v>654</v>
      </c>
      <c r="F62" s="211">
        <f>F63+F67+F71+F74</f>
        <v>140</v>
      </c>
      <c r="G62" s="196"/>
      <c r="H62" s="83"/>
      <c r="I62" s="83"/>
      <c r="J62" s="84">
        <f t="shared" ref="J62:V62" si="48">J63+J67+J71+J74</f>
        <v>1234</v>
      </c>
      <c r="K62" s="84">
        <f t="shared" si="48"/>
        <v>336</v>
      </c>
      <c r="L62" s="84">
        <f t="shared" si="48"/>
        <v>794</v>
      </c>
      <c r="M62" s="84">
        <f t="shared" si="48"/>
        <v>328</v>
      </c>
      <c r="N62" s="84">
        <f t="shared" si="48"/>
        <v>466</v>
      </c>
      <c r="O62" s="84">
        <f t="shared" si="48"/>
        <v>24</v>
      </c>
      <c r="P62" s="84">
        <f t="shared" si="48"/>
        <v>60</v>
      </c>
      <c r="Q62" s="84">
        <f t="shared" si="48"/>
        <v>20</v>
      </c>
      <c r="R62" s="84">
        <f t="shared" si="48"/>
        <v>0</v>
      </c>
      <c r="S62" s="84">
        <f t="shared" si="48"/>
        <v>0</v>
      </c>
      <c r="T62" s="84">
        <f t="shared" si="48"/>
        <v>0</v>
      </c>
      <c r="U62" s="84">
        <f t="shared" si="48"/>
        <v>0</v>
      </c>
      <c r="V62" s="84">
        <f t="shared" si="48"/>
        <v>400</v>
      </c>
      <c r="W62" s="84">
        <v>0</v>
      </c>
      <c r="X62" s="84">
        <f>X63+X67+X71+X74</f>
        <v>264</v>
      </c>
      <c r="Y62" s="84">
        <v>0</v>
      </c>
      <c r="Z62" s="84">
        <f>Z63+Z67+Z71+Z74</f>
        <v>130</v>
      </c>
      <c r="AA62" s="84">
        <v>0</v>
      </c>
      <c r="AB62" s="84">
        <f>AB63+AB67+AB71+AB74</f>
        <v>0</v>
      </c>
      <c r="AC62" s="84">
        <f>AC63+AC67+AC71+AC74</f>
        <v>0</v>
      </c>
      <c r="BB62" s="13"/>
      <c r="BC62" s="13"/>
    </row>
    <row r="63" spans="1:55" x14ac:dyDescent="0.2">
      <c r="A63" s="88" t="s">
        <v>55</v>
      </c>
      <c r="B63" s="177" t="s">
        <v>319</v>
      </c>
      <c r="C63" s="212">
        <f>C64</f>
        <v>194</v>
      </c>
      <c r="D63" s="89">
        <f t="shared" ref="D63:F63" si="49">D64</f>
        <v>20</v>
      </c>
      <c r="E63" s="89">
        <f t="shared" si="49"/>
        <v>130</v>
      </c>
      <c r="F63" s="213">
        <f t="shared" si="49"/>
        <v>0</v>
      </c>
      <c r="G63" s="197"/>
      <c r="H63" s="89"/>
      <c r="I63" s="89">
        <v>4</v>
      </c>
      <c r="J63" s="90">
        <f t="shared" ref="J63:X63" si="50">SUM(J64:J64)</f>
        <v>214</v>
      </c>
      <c r="K63" s="90">
        <f t="shared" si="50"/>
        <v>68</v>
      </c>
      <c r="L63" s="90">
        <f t="shared" si="50"/>
        <v>130</v>
      </c>
      <c r="M63" s="90">
        <f t="shared" si="50"/>
        <v>40</v>
      </c>
      <c r="N63" s="90">
        <f t="shared" si="50"/>
        <v>90</v>
      </c>
      <c r="O63" s="90">
        <f t="shared" si="50"/>
        <v>6</v>
      </c>
      <c r="P63" s="90">
        <f t="shared" si="50"/>
        <v>10</v>
      </c>
      <c r="Q63" s="90">
        <f t="shared" si="50"/>
        <v>0</v>
      </c>
      <c r="R63" s="90">
        <f t="shared" si="50"/>
        <v>0</v>
      </c>
      <c r="S63" s="90">
        <f t="shared" si="50"/>
        <v>0</v>
      </c>
      <c r="T63" s="90">
        <f t="shared" si="50"/>
        <v>0</v>
      </c>
      <c r="U63" s="90">
        <f t="shared" si="50"/>
        <v>0</v>
      </c>
      <c r="V63" s="90">
        <f t="shared" si="50"/>
        <v>0</v>
      </c>
      <c r="W63" s="90">
        <f t="shared" si="50"/>
        <v>0</v>
      </c>
      <c r="X63" s="90">
        <f t="shared" si="50"/>
        <v>130</v>
      </c>
      <c r="Y63" s="90" t="s">
        <v>238</v>
      </c>
      <c r="Z63" s="90">
        <f>SUM(Z64:Z64)</f>
        <v>0</v>
      </c>
      <c r="AA63" s="90">
        <v>0</v>
      </c>
      <c r="AB63" s="90">
        <f>SUM(AB64:AB64)</f>
        <v>0</v>
      </c>
      <c r="AC63" s="90">
        <f>SUM(AC64:AC64)</f>
        <v>0</v>
      </c>
      <c r="BB63" s="13"/>
      <c r="BC63" s="13"/>
    </row>
    <row r="64" spans="1:55" s="2" customFormat="1" x14ac:dyDescent="0.2">
      <c r="A64" s="10" t="s">
        <v>56</v>
      </c>
      <c r="B64" s="170" t="s">
        <v>320</v>
      </c>
      <c r="C64" s="252">
        <v>194</v>
      </c>
      <c r="D64" s="158">
        <v>20</v>
      </c>
      <c r="E64" s="158">
        <v>130</v>
      </c>
      <c r="F64" s="268">
        <v>0</v>
      </c>
      <c r="G64" s="278">
        <v>4</v>
      </c>
      <c r="H64" s="6"/>
      <c r="I64" s="6"/>
      <c r="J64" s="12">
        <f>K64+L64+O64+P64+Q64</f>
        <v>214</v>
      </c>
      <c r="K64" s="12">
        <v>68</v>
      </c>
      <c r="L64" s="12">
        <f>M64+N64</f>
        <v>130</v>
      </c>
      <c r="M64" s="6">
        <v>40</v>
      </c>
      <c r="N64" s="12">
        <v>90</v>
      </c>
      <c r="O64" s="6">
        <v>6</v>
      </c>
      <c r="P64" s="6">
        <v>10</v>
      </c>
      <c r="Q64" s="6"/>
      <c r="R64" s="53"/>
      <c r="S64" s="6"/>
      <c r="T64" s="6"/>
      <c r="U64" s="6"/>
      <c r="V64" s="6"/>
      <c r="W64" s="6"/>
      <c r="X64" s="12">
        <f>L64</f>
        <v>130</v>
      </c>
      <c r="Y64" s="6" t="s">
        <v>226</v>
      </c>
      <c r="Z64" s="6"/>
      <c r="AA64" s="6"/>
      <c r="AB64" s="6"/>
      <c r="AC64" s="6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40"/>
      <c r="BA64" s="40"/>
      <c r="BB64" s="40"/>
      <c r="BC64" s="40"/>
    </row>
    <row r="65" spans="1:55" s="2" customFormat="1" x14ac:dyDescent="0.2">
      <c r="A65" s="10" t="s">
        <v>57</v>
      </c>
      <c r="B65" s="170" t="s">
        <v>58</v>
      </c>
      <c r="C65" s="252"/>
      <c r="D65" s="158"/>
      <c r="E65" s="158"/>
      <c r="F65" s="268"/>
      <c r="G65" s="277">
        <v>4</v>
      </c>
      <c r="H65" s="6"/>
      <c r="I65" s="6"/>
      <c r="J65" s="6">
        <v>36</v>
      </c>
      <c r="K65" s="6"/>
      <c r="L65" s="6">
        <v>72</v>
      </c>
      <c r="M65" s="364" t="s">
        <v>304</v>
      </c>
      <c r="N65" s="365"/>
      <c r="O65" s="6">
        <v>4</v>
      </c>
      <c r="P65" s="6"/>
      <c r="Q65" s="53"/>
      <c r="R65" s="53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40"/>
      <c r="BA65" s="40"/>
      <c r="BB65" s="40"/>
      <c r="BC65" s="40"/>
    </row>
    <row r="66" spans="1:55" s="2" customFormat="1" x14ac:dyDescent="0.2">
      <c r="A66" s="10" t="s">
        <v>59</v>
      </c>
      <c r="B66" s="170" t="s">
        <v>329</v>
      </c>
      <c r="C66" s="252"/>
      <c r="D66" s="158"/>
      <c r="E66" s="158"/>
      <c r="F66" s="268"/>
      <c r="G66" s="277">
        <v>4</v>
      </c>
      <c r="H66" s="6"/>
      <c r="I66" s="6"/>
      <c r="J66" s="6">
        <v>36</v>
      </c>
      <c r="K66" s="6"/>
      <c r="L66" s="6">
        <v>144</v>
      </c>
      <c r="M66" s="364" t="s">
        <v>304</v>
      </c>
      <c r="N66" s="365"/>
      <c r="O66" s="6">
        <v>4</v>
      </c>
      <c r="P66" s="6"/>
      <c r="Q66" s="53"/>
      <c r="R66" s="53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40"/>
      <c r="BA66" s="40"/>
      <c r="BB66" s="40"/>
      <c r="BC66" s="40"/>
    </row>
    <row r="67" spans="1:55" x14ac:dyDescent="0.2">
      <c r="A67" s="88" t="s">
        <v>60</v>
      </c>
      <c r="B67" s="177" t="s">
        <v>321</v>
      </c>
      <c r="C67" s="212">
        <f>SUM(C68:C68)</f>
        <v>194</v>
      </c>
      <c r="D67" s="89">
        <f>SUM(D68:D68)</f>
        <v>20</v>
      </c>
      <c r="E67" s="89">
        <f>SUM(E68:E68)</f>
        <v>130</v>
      </c>
      <c r="F67" s="213">
        <f>SUM(F68:F68)</f>
        <v>0</v>
      </c>
      <c r="G67" s="197"/>
      <c r="H67" s="89"/>
      <c r="I67" s="89">
        <v>5</v>
      </c>
      <c r="J67" s="89">
        <f t="shared" ref="J67:AC67" si="51">SUM(J68:J68)</f>
        <v>214</v>
      </c>
      <c r="K67" s="89">
        <f t="shared" si="51"/>
        <v>68</v>
      </c>
      <c r="L67" s="89">
        <f t="shared" si="51"/>
        <v>130</v>
      </c>
      <c r="M67" s="89">
        <f t="shared" si="51"/>
        <v>40</v>
      </c>
      <c r="N67" s="89">
        <f t="shared" si="51"/>
        <v>90</v>
      </c>
      <c r="O67" s="89">
        <f t="shared" si="51"/>
        <v>6</v>
      </c>
      <c r="P67" s="89">
        <f t="shared" si="51"/>
        <v>10</v>
      </c>
      <c r="Q67" s="89">
        <f t="shared" si="51"/>
        <v>0</v>
      </c>
      <c r="R67" s="89">
        <f t="shared" si="51"/>
        <v>0</v>
      </c>
      <c r="S67" s="89">
        <f t="shared" si="51"/>
        <v>0</v>
      </c>
      <c r="T67" s="89">
        <f t="shared" si="51"/>
        <v>0</v>
      </c>
      <c r="U67" s="89">
        <f t="shared" si="51"/>
        <v>0</v>
      </c>
      <c r="V67" s="89">
        <f t="shared" si="51"/>
        <v>0</v>
      </c>
      <c r="W67" s="89">
        <f t="shared" si="51"/>
        <v>0</v>
      </c>
      <c r="X67" s="89">
        <f t="shared" si="51"/>
        <v>0</v>
      </c>
      <c r="Y67" s="89">
        <f t="shared" si="51"/>
        <v>0</v>
      </c>
      <c r="Z67" s="89">
        <f t="shared" si="51"/>
        <v>130</v>
      </c>
      <c r="AA67" s="89" t="s">
        <v>238</v>
      </c>
      <c r="AB67" s="89">
        <f t="shared" si="51"/>
        <v>0</v>
      </c>
      <c r="AC67" s="89">
        <f t="shared" si="51"/>
        <v>0</v>
      </c>
      <c r="BB67" s="13"/>
      <c r="BC67" s="13"/>
    </row>
    <row r="68" spans="1:55" s="2" customFormat="1" x14ac:dyDescent="0.2">
      <c r="A68" s="10" t="s">
        <v>61</v>
      </c>
      <c r="B68" s="170" t="s">
        <v>322</v>
      </c>
      <c r="C68" s="252">
        <v>194</v>
      </c>
      <c r="D68" s="158">
        <v>20</v>
      </c>
      <c r="E68" s="158">
        <v>130</v>
      </c>
      <c r="F68" s="268">
        <v>0</v>
      </c>
      <c r="G68" s="278">
        <v>5</v>
      </c>
      <c r="H68" s="6"/>
      <c r="I68" s="6"/>
      <c r="J68" s="6">
        <f>K68+L68+O68+P68+Q68</f>
        <v>214</v>
      </c>
      <c r="K68" s="6">
        <v>68</v>
      </c>
      <c r="L68" s="6">
        <f>M68+N68</f>
        <v>130</v>
      </c>
      <c r="M68" s="6">
        <v>40</v>
      </c>
      <c r="N68" s="6">
        <v>90</v>
      </c>
      <c r="O68" s="6">
        <v>6</v>
      </c>
      <c r="P68" s="6">
        <v>10</v>
      </c>
      <c r="Q68" s="6"/>
      <c r="R68" s="53"/>
      <c r="S68" s="6"/>
      <c r="T68" s="6"/>
      <c r="U68" s="6"/>
      <c r="V68" s="6"/>
      <c r="W68" s="6"/>
      <c r="X68" s="6"/>
      <c r="Y68" s="6"/>
      <c r="Z68" s="6">
        <f>L68</f>
        <v>130</v>
      </c>
      <c r="AA68" s="6" t="s">
        <v>226</v>
      </c>
      <c r="AB68" s="6"/>
      <c r="AC68" s="6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40"/>
      <c r="BA68" s="40"/>
      <c r="BB68" s="40"/>
      <c r="BC68" s="40"/>
    </row>
    <row r="69" spans="1:55" s="2" customFormat="1" x14ac:dyDescent="0.2">
      <c r="A69" s="10" t="s">
        <v>62</v>
      </c>
      <c r="B69" s="170" t="s">
        <v>58</v>
      </c>
      <c r="C69" s="252"/>
      <c r="D69" s="158"/>
      <c r="E69" s="158"/>
      <c r="F69" s="268"/>
      <c r="G69" s="277">
        <v>5</v>
      </c>
      <c r="H69" s="6"/>
      <c r="I69" s="6"/>
      <c r="J69" s="6">
        <v>36</v>
      </c>
      <c r="K69" s="6"/>
      <c r="L69" s="6">
        <v>72</v>
      </c>
      <c r="M69" s="364" t="s">
        <v>304</v>
      </c>
      <c r="N69" s="365"/>
      <c r="O69" s="6">
        <v>4</v>
      </c>
      <c r="P69" s="6"/>
      <c r="Q69" s="53"/>
      <c r="R69" s="53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40"/>
      <c r="BA69" s="40"/>
      <c r="BB69" s="40"/>
      <c r="BC69" s="40"/>
    </row>
    <row r="70" spans="1:55" s="2" customFormat="1" x14ac:dyDescent="0.2">
      <c r="A70" s="10" t="s">
        <v>63</v>
      </c>
      <c r="B70" s="170" t="s">
        <v>329</v>
      </c>
      <c r="C70" s="252"/>
      <c r="D70" s="158"/>
      <c r="E70" s="158"/>
      <c r="F70" s="268"/>
      <c r="G70" s="277">
        <v>5</v>
      </c>
      <c r="H70" s="6"/>
      <c r="I70" s="6"/>
      <c r="J70" s="6">
        <v>36</v>
      </c>
      <c r="K70" s="6"/>
      <c r="L70" s="6">
        <v>144</v>
      </c>
      <c r="M70" s="364" t="s">
        <v>304</v>
      </c>
      <c r="N70" s="365"/>
      <c r="O70" s="6">
        <v>4</v>
      </c>
      <c r="P70" s="6"/>
      <c r="Q70" s="53"/>
      <c r="R70" s="53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40"/>
      <c r="BA70" s="40"/>
      <c r="BB70" s="40"/>
      <c r="BC70" s="40"/>
    </row>
    <row r="71" spans="1:55" ht="24" x14ac:dyDescent="0.2">
      <c r="A71" s="88" t="s">
        <v>288</v>
      </c>
      <c r="B71" s="177" t="s">
        <v>323</v>
      </c>
      <c r="C71" s="212">
        <f>C72</f>
        <v>200</v>
      </c>
      <c r="D71" s="89">
        <f>D72</f>
        <v>24</v>
      </c>
      <c r="E71" s="89">
        <f>E72</f>
        <v>134</v>
      </c>
      <c r="F71" s="213">
        <f>F72</f>
        <v>0</v>
      </c>
      <c r="G71" s="197"/>
      <c r="H71" s="89"/>
      <c r="I71" s="89">
        <v>4</v>
      </c>
      <c r="J71" s="90">
        <f t="shared" ref="J71:Z71" si="52">SUM(J72:J72)</f>
        <v>224</v>
      </c>
      <c r="K71" s="90">
        <f t="shared" si="52"/>
        <v>64</v>
      </c>
      <c r="L71" s="90">
        <f t="shared" si="52"/>
        <v>134</v>
      </c>
      <c r="M71" s="90">
        <f t="shared" si="52"/>
        <v>50</v>
      </c>
      <c r="N71" s="90">
        <f t="shared" si="52"/>
        <v>84</v>
      </c>
      <c r="O71" s="90">
        <f t="shared" si="52"/>
        <v>6</v>
      </c>
      <c r="P71" s="90">
        <f t="shared" si="52"/>
        <v>10</v>
      </c>
      <c r="Q71" s="90">
        <f t="shared" si="52"/>
        <v>10</v>
      </c>
      <c r="R71" s="90">
        <f t="shared" si="52"/>
        <v>0</v>
      </c>
      <c r="S71" s="90">
        <f t="shared" si="52"/>
        <v>0</v>
      </c>
      <c r="T71" s="90">
        <f t="shared" si="52"/>
        <v>0</v>
      </c>
      <c r="U71" s="90">
        <f t="shared" si="52"/>
        <v>0</v>
      </c>
      <c r="V71" s="90">
        <f t="shared" si="52"/>
        <v>0</v>
      </c>
      <c r="W71" s="90">
        <f t="shared" si="52"/>
        <v>0</v>
      </c>
      <c r="X71" s="90">
        <f t="shared" si="52"/>
        <v>134</v>
      </c>
      <c r="Y71" s="90" t="s">
        <v>238</v>
      </c>
      <c r="Z71" s="90">
        <f t="shared" si="52"/>
        <v>0</v>
      </c>
      <c r="AA71" s="90">
        <v>0</v>
      </c>
      <c r="AB71" s="90">
        <f>SUM(AB72:AB72)</f>
        <v>0</v>
      </c>
      <c r="AC71" s="90">
        <f>SUM(AC72:AC72)</f>
        <v>0</v>
      </c>
      <c r="BB71" s="13"/>
      <c r="BC71" s="13"/>
    </row>
    <row r="72" spans="1:55" s="2" customFormat="1" x14ac:dyDescent="0.2">
      <c r="A72" s="10" t="s">
        <v>289</v>
      </c>
      <c r="B72" s="170" t="s">
        <v>324</v>
      </c>
      <c r="C72" s="252">
        <v>200</v>
      </c>
      <c r="D72" s="158">
        <v>24</v>
      </c>
      <c r="E72" s="158">
        <v>134</v>
      </c>
      <c r="F72" s="268">
        <v>0</v>
      </c>
      <c r="G72" s="278">
        <v>4</v>
      </c>
      <c r="H72" s="6"/>
      <c r="I72" s="6"/>
      <c r="J72" s="12">
        <f>K72+L72+O72+P72+Q72</f>
        <v>224</v>
      </c>
      <c r="K72" s="12">
        <v>64</v>
      </c>
      <c r="L72" s="12">
        <f>M72+N72</f>
        <v>134</v>
      </c>
      <c r="M72" s="6">
        <v>50</v>
      </c>
      <c r="N72" s="12">
        <v>84</v>
      </c>
      <c r="O72" s="6">
        <v>6</v>
      </c>
      <c r="P72" s="6">
        <v>10</v>
      </c>
      <c r="Q72" s="6">
        <v>10</v>
      </c>
      <c r="R72" s="53"/>
      <c r="S72" s="6"/>
      <c r="T72" s="6"/>
      <c r="U72" s="6"/>
      <c r="V72" s="6"/>
      <c r="W72" s="6"/>
      <c r="X72" s="12">
        <f>L72</f>
        <v>134</v>
      </c>
      <c r="Y72" s="6" t="s">
        <v>226</v>
      </c>
      <c r="Z72" s="12"/>
      <c r="AA72" s="6"/>
      <c r="AB72" s="6"/>
      <c r="AC72" s="6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40"/>
      <c r="BA72" s="40"/>
      <c r="BB72" s="40"/>
      <c r="BC72" s="40"/>
    </row>
    <row r="73" spans="1:55" s="2" customFormat="1" x14ac:dyDescent="0.2">
      <c r="A73" s="10" t="s">
        <v>293</v>
      </c>
      <c r="B73" s="170" t="s">
        <v>329</v>
      </c>
      <c r="C73" s="252"/>
      <c r="D73" s="158"/>
      <c r="E73" s="158"/>
      <c r="F73" s="268"/>
      <c r="G73" s="277">
        <v>4</v>
      </c>
      <c r="H73" s="6"/>
      <c r="I73" s="6"/>
      <c r="J73" s="6">
        <v>36</v>
      </c>
      <c r="K73" s="6"/>
      <c r="L73" s="6"/>
      <c r="M73" s="364" t="s">
        <v>304</v>
      </c>
      <c r="N73" s="365"/>
      <c r="O73" s="6">
        <v>4</v>
      </c>
      <c r="P73" s="6"/>
      <c r="Q73" s="53"/>
      <c r="R73" s="53"/>
      <c r="S73" s="6"/>
      <c r="T73" s="6"/>
      <c r="U73" s="6"/>
      <c r="V73" s="6"/>
      <c r="W73" s="6"/>
      <c r="X73" s="364" t="str">
        <f>M73</f>
        <v>1 неделя</v>
      </c>
      <c r="Y73" s="365"/>
      <c r="Z73" s="6"/>
      <c r="AA73" s="6"/>
      <c r="AB73" s="6"/>
      <c r="AC73" s="6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40"/>
      <c r="BA73" s="40"/>
      <c r="BB73" s="40"/>
      <c r="BC73" s="40"/>
    </row>
    <row r="74" spans="1:55" ht="12.75" customHeight="1" x14ac:dyDescent="0.2">
      <c r="A74" s="88" t="s">
        <v>290</v>
      </c>
      <c r="B74" s="177" t="s">
        <v>336</v>
      </c>
      <c r="C74" s="212">
        <f>C75+C76+C77</f>
        <v>394</v>
      </c>
      <c r="D74" s="89">
        <f>D75+D76+D77</f>
        <v>188</v>
      </c>
      <c r="E74" s="89">
        <f t="shared" ref="E74:F74" si="53">E75+E76+E77</f>
        <v>260</v>
      </c>
      <c r="F74" s="213">
        <f t="shared" si="53"/>
        <v>140</v>
      </c>
      <c r="G74" s="197"/>
      <c r="H74" s="89"/>
      <c r="I74" s="89">
        <v>3</v>
      </c>
      <c r="J74" s="90">
        <f t="shared" ref="J74:AC74" si="54">J75+J76+J77</f>
        <v>582</v>
      </c>
      <c r="K74" s="90">
        <f t="shared" si="54"/>
        <v>136</v>
      </c>
      <c r="L74" s="90">
        <f t="shared" si="54"/>
        <v>400</v>
      </c>
      <c r="M74" s="90">
        <f t="shared" si="54"/>
        <v>198</v>
      </c>
      <c r="N74" s="90">
        <f t="shared" si="54"/>
        <v>202</v>
      </c>
      <c r="O74" s="90">
        <f t="shared" si="54"/>
        <v>6</v>
      </c>
      <c r="P74" s="90">
        <f t="shared" si="54"/>
        <v>30</v>
      </c>
      <c r="Q74" s="90">
        <f t="shared" si="54"/>
        <v>10</v>
      </c>
      <c r="R74" s="90">
        <f t="shared" si="54"/>
        <v>0</v>
      </c>
      <c r="S74" s="90">
        <f t="shared" si="54"/>
        <v>0</v>
      </c>
      <c r="T74" s="90">
        <f t="shared" si="54"/>
        <v>0</v>
      </c>
      <c r="U74" s="90">
        <f t="shared" si="54"/>
        <v>0</v>
      </c>
      <c r="V74" s="90">
        <f>V75+V76+V77</f>
        <v>400</v>
      </c>
      <c r="W74" s="90" t="s">
        <v>238</v>
      </c>
      <c r="X74" s="90">
        <f t="shared" si="54"/>
        <v>0</v>
      </c>
      <c r="Y74" s="90">
        <f t="shared" si="54"/>
        <v>0</v>
      </c>
      <c r="Z74" s="90">
        <f t="shared" si="54"/>
        <v>0</v>
      </c>
      <c r="AA74" s="90">
        <f t="shared" si="54"/>
        <v>0</v>
      </c>
      <c r="AB74" s="90">
        <f t="shared" si="54"/>
        <v>0</v>
      </c>
      <c r="AC74" s="90">
        <f t="shared" si="54"/>
        <v>0</v>
      </c>
      <c r="BB74" s="13"/>
      <c r="BC74" s="13"/>
    </row>
    <row r="75" spans="1:55" s="2" customFormat="1" x14ac:dyDescent="0.2">
      <c r="A75" s="10" t="s">
        <v>291</v>
      </c>
      <c r="B75" s="170" t="s">
        <v>326</v>
      </c>
      <c r="C75" s="252">
        <v>256</v>
      </c>
      <c r="D75" s="158"/>
      <c r="E75" s="158">
        <v>174</v>
      </c>
      <c r="F75" s="268"/>
      <c r="G75" s="278">
        <v>3</v>
      </c>
      <c r="H75" s="6"/>
      <c r="I75" s="6"/>
      <c r="J75" s="12">
        <f>K75+L75+O75+P75+Q75</f>
        <v>256</v>
      </c>
      <c r="K75" s="12">
        <v>60</v>
      </c>
      <c r="L75" s="12">
        <f>M75+N75</f>
        <v>174</v>
      </c>
      <c r="M75" s="6">
        <v>86</v>
      </c>
      <c r="N75" s="12">
        <v>88</v>
      </c>
      <c r="O75" s="6">
        <v>2</v>
      </c>
      <c r="P75" s="6">
        <v>10</v>
      </c>
      <c r="Q75" s="6">
        <v>10</v>
      </c>
      <c r="R75" s="53"/>
      <c r="S75" s="6"/>
      <c r="T75" s="6"/>
      <c r="U75" s="6"/>
      <c r="V75" s="12">
        <f>L75</f>
        <v>174</v>
      </c>
      <c r="W75" s="6" t="s">
        <v>226</v>
      </c>
      <c r="X75" s="12"/>
      <c r="Y75" s="6"/>
      <c r="Z75" s="6"/>
      <c r="AA75" s="6"/>
      <c r="AB75" s="6"/>
      <c r="AC75" s="6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40"/>
      <c r="BA75" s="40"/>
      <c r="BB75" s="40"/>
      <c r="BC75" s="40"/>
    </row>
    <row r="76" spans="1:55" s="2" customFormat="1" ht="24" x14ac:dyDescent="0.2">
      <c r="A76" s="10" t="s">
        <v>317</v>
      </c>
      <c r="B76" s="170" t="s">
        <v>327</v>
      </c>
      <c r="C76" s="252"/>
      <c r="D76" s="158">
        <v>72</v>
      </c>
      <c r="E76" s="158"/>
      <c r="F76" s="268">
        <v>52</v>
      </c>
      <c r="G76" s="278">
        <v>3</v>
      </c>
      <c r="H76" s="6"/>
      <c r="I76" s="6"/>
      <c r="J76" s="12">
        <f>K76+L76+O76+P76+Q76</f>
        <v>72</v>
      </c>
      <c r="K76" s="12">
        <v>8</v>
      </c>
      <c r="L76" s="12">
        <f>M76+N76</f>
        <v>52</v>
      </c>
      <c r="M76" s="6">
        <v>26</v>
      </c>
      <c r="N76" s="12">
        <v>26</v>
      </c>
      <c r="O76" s="6">
        <v>2</v>
      </c>
      <c r="P76" s="6">
        <v>10</v>
      </c>
      <c r="Q76" s="6"/>
      <c r="R76" s="53"/>
      <c r="S76" s="6"/>
      <c r="T76" s="6"/>
      <c r="U76" s="6"/>
      <c r="V76" s="12">
        <f t="shared" ref="V76:V77" si="55">L76</f>
        <v>52</v>
      </c>
      <c r="W76" s="6" t="s">
        <v>226</v>
      </c>
      <c r="X76" s="12"/>
      <c r="Y76" s="6"/>
      <c r="Z76" s="6"/>
      <c r="AA76" s="6"/>
      <c r="AB76" s="6"/>
      <c r="AC76" s="6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40"/>
      <c r="BA76" s="40"/>
      <c r="BB76" s="40"/>
      <c r="BC76" s="40"/>
    </row>
    <row r="77" spans="1:55" s="2" customFormat="1" x14ac:dyDescent="0.2">
      <c r="A77" s="10" t="s">
        <v>325</v>
      </c>
      <c r="B77" s="170" t="s">
        <v>328</v>
      </c>
      <c r="C77" s="252">
        <v>138</v>
      </c>
      <c r="D77" s="158">
        <v>116</v>
      </c>
      <c r="E77" s="158">
        <v>86</v>
      </c>
      <c r="F77" s="268">
        <v>88</v>
      </c>
      <c r="G77" s="278">
        <v>3</v>
      </c>
      <c r="H77" s="6"/>
      <c r="I77" s="6"/>
      <c r="J77" s="12">
        <f>K77+L77+O77+P77+Q77</f>
        <v>254</v>
      </c>
      <c r="K77" s="12">
        <v>68</v>
      </c>
      <c r="L77" s="12">
        <f>M77+N77</f>
        <v>174</v>
      </c>
      <c r="M77" s="6">
        <v>86</v>
      </c>
      <c r="N77" s="12">
        <v>88</v>
      </c>
      <c r="O77" s="6">
        <v>2</v>
      </c>
      <c r="P77" s="6">
        <v>10</v>
      </c>
      <c r="Q77" s="6"/>
      <c r="R77" s="53"/>
      <c r="S77" s="6"/>
      <c r="T77" s="6"/>
      <c r="U77" s="6"/>
      <c r="V77" s="12">
        <f t="shared" si="55"/>
        <v>174</v>
      </c>
      <c r="W77" s="6" t="s">
        <v>226</v>
      </c>
      <c r="X77" s="12"/>
      <c r="Y77" s="6"/>
      <c r="Z77" s="6"/>
      <c r="AA77" s="6"/>
      <c r="AB77" s="6"/>
      <c r="AC77" s="6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40"/>
      <c r="BA77" s="40"/>
      <c r="BB77" s="40"/>
      <c r="BC77" s="40"/>
    </row>
    <row r="78" spans="1:55" s="2" customFormat="1" x14ac:dyDescent="0.2">
      <c r="A78" s="10" t="s">
        <v>292</v>
      </c>
      <c r="B78" s="170" t="s">
        <v>58</v>
      </c>
      <c r="C78" s="252"/>
      <c r="D78" s="158"/>
      <c r="E78" s="158"/>
      <c r="F78" s="268"/>
      <c r="G78" s="277">
        <v>3</v>
      </c>
      <c r="H78" s="6"/>
      <c r="I78" s="6"/>
      <c r="J78" s="6">
        <v>36</v>
      </c>
      <c r="K78" s="6"/>
      <c r="L78" s="6">
        <v>36</v>
      </c>
      <c r="M78" s="364" t="s">
        <v>304</v>
      </c>
      <c r="N78" s="365"/>
      <c r="O78" s="6">
        <v>4</v>
      </c>
      <c r="P78" s="6"/>
      <c r="Q78" s="53"/>
      <c r="R78" s="53"/>
      <c r="S78" s="6"/>
      <c r="T78" s="6"/>
      <c r="U78" s="6"/>
      <c r="V78" s="364" t="str">
        <f>M78</f>
        <v>1 неделя</v>
      </c>
      <c r="W78" s="365"/>
      <c r="X78" s="6"/>
      <c r="Y78" s="6"/>
      <c r="Z78" s="6"/>
      <c r="AA78" s="6"/>
      <c r="AB78" s="6"/>
      <c r="AC78" s="6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40"/>
      <c r="BA78" s="40"/>
      <c r="BB78" s="40"/>
      <c r="BC78" s="40"/>
    </row>
    <row r="79" spans="1:55" s="2" customFormat="1" x14ac:dyDescent="0.2">
      <c r="A79" s="10" t="s">
        <v>318</v>
      </c>
      <c r="B79" s="170" t="s">
        <v>329</v>
      </c>
      <c r="C79" s="252"/>
      <c r="D79" s="158"/>
      <c r="E79" s="158"/>
      <c r="F79" s="268"/>
      <c r="G79" s="277">
        <v>3</v>
      </c>
      <c r="H79" s="6"/>
      <c r="I79" s="6"/>
      <c r="J79" s="6">
        <v>36</v>
      </c>
      <c r="K79" s="6"/>
      <c r="L79" s="6">
        <v>36</v>
      </c>
      <c r="M79" s="364" t="s">
        <v>304</v>
      </c>
      <c r="N79" s="365"/>
      <c r="O79" s="6">
        <v>4</v>
      </c>
      <c r="P79" s="6"/>
      <c r="Q79" s="53"/>
      <c r="R79" s="53"/>
      <c r="S79" s="6"/>
      <c r="T79" s="6"/>
      <c r="U79" s="6"/>
      <c r="V79" s="364" t="str">
        <f>M79</f>
        <v>1 неделя</v>
      </c>
      <c r="W79" s="365"/>
      <c r="X79" s="6"/>
      <c r="Y79" s="6"/>
      <c r="Z79" s="6"/>
      <c r="AA79" s="6"/>
      <c r="AB79" s="6"/>
      <c r="AC79" s="6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40"/>
      <c r="BA79" s="40"/>
      <c r="BB79" s="40"/>
      <c r="BC79" s="40"/>
    </row>
    <row r="80" spans="1:55" s="15" customFormat="1" x14ac:dyDescent="0.2">
      <c r="A80" s="67" t="s">
        <v>64</v>
      </c>
      <c r="B80" s="178" t="s">
        <v>65</v>
      </c>
      <c r="C80" s="214"/>
      <c r="D80" s="91"/>
      <c r="E80" s="91"/>
      <c r="F80" s="215"/>
      <c r="G80" s="198">
        <v>6</v>
      </c>
      <c r="H80" s="91"/>
      <c r="I80" s="91"/>
      <c r="J80" s="91">
        <f>36*4</f>
        <v>144</v>
      </c>
      <c r="K80" s="91"/>
      <c r="L80" s="91">
        <f>36*4</f>
        <v>144</v>
      </c>
      <c r="M80" s="368" t="s">
        <v>303</v>
      </c>
      <c r="N80" s="369"/>
      <c r="O80" s="91">
        <v>4</v>
      </c>
      <c r="P80" s="92"/>
      <c r="Q80" s="93"/>
      <c r="R80" s="93"/>
      <c r="S80" s="92"/>
      <c r="T80" s="92"/>
      <c r="U80" s="92"/>
      <c r="V80" s="92"/>
      <c r="W80" s="92"/>
      <c r="X80" s="92"/>
      <c r="Y80" s="92"/>
      <c r="Z80" s="92"/>
      <c r="AA80" s="92"/>
      <c r="AB80" s="92">
        <f>L80</f>
        <v>144</v>
      </c>
      <c r="AC80" s="92" t="s">
        <v>226</v>
      </c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4"/>
      <c r="BA80" s="14"/>
      <c r="BB80" s="14"/>
      <c r="BC80" s="14"/>
    </row>
    <row r="81" spans="1:79" x14ac:dyDescent="0.2">
      <c r="A81" s="58" t="s">
        <v>66</v>
      </c>
      <c r="B81" s="179" t="s">
        <v>67</v>
      </c>
      <c r="C81" s="216"/>
      <c r="D81" s="94"/>
      <c r="E81" s="94"/>
      <c r="F81" s="217"/>
      <c r="G81" s="199"/>
      <c r="H81" s="94"/>
      <c r="I81" s="94"/>
      <c r="J81" s="94">
        <f>J82+J83</f>
        <v>180</v>
      </c>
      <c r="K81" s="94"/>
      <c r="L81" s="94">
        <f>L82+L83</f>
        <v>180</v>
      </c>
      <c r="M81" s="370" t="s">
        <v>330</v>
      </c>
      <c r="N81" s="371"/>
      <c r="O81" s="94"/>
      <c r="P81" s="95"/>
      <c r="Q81" s="96"/>
      <c r="R81" s="96"/>
      <c r="S81" s="95"/>
      <c r="T81" s="95"/>
      <c r="U81" s="95"/>
      <c r="V81" s="95"/>
      <c r="W81" s="95"/>
      <c r="X81" s="95"/>
      <c r="Y81" s="95"/>
      <c r="Z81" s="95"/>
      <c r="AA81" s="95"/>
      <c r="AB81" s="95">
        <f>AB82+AB83</f>
        <v>180</v>
      </c>
      <c r="AC81" s="95"/>
      <c r="BB81" s="13"/>
      <c r="BC81" s="13"/>
    </row>
    <row r="82" spans="1:79" x14ac:dyDescent="0.2">
      <c r="A82" s="51" t="s">
        <v>68</v>
      </c>
      <c r="B82" s="175" t="s">
        <v>69</v>
      </c>
      <c r="C82" s="218"/>
      <c r="D82" s="7"/>
      <c r="E82" s="7"/>
      <c r="F82" s="219"/>
      <c r="G82" s="195"/>
      <c r="H82" s="7"/>
      <c r="I82" s="7"/>
      <c r="J82" s="7">
        <f>36*3</f>
        <v>108</v>
      </c>
      <c r="K82" s="7"/>
      <c r="L82" s="7">
        <f>36*3</f>
        <v>108</v>
      </c>
      <c r="M82" s="366" t="s">
        <v>305</v>
      </c>
      <c r="N82" s="367"/>
      <c r="O82" s="7"/>
      <c r="P82" s="6"/>
      <c r="Q82" s="47"/>
      <c r="R82" s="47"/>
      <c r="S82" s="6"/>
      <c r="T82" s="6"/>
      <c r="U82" s="6"/>
      <c r="V82" s="6"/>
      <c r="W82" s="6"/>
      <c r="X82" s="6"/>
      <c r="Y82" s="6"/>
      <c r="Z82" s="6"/>
      <c r="AA82" s="6"/>
      <c r="AB82" s="6">
        <f>L82</f>
        <v>108</v>
      </c>
      <c r="AC82" s="6"/>
      <c r="BB82" s="13"/>
      <c r="BC82" s="13"/>
    </row>
    <row r="83" spans="1:79" x14ac:dyDescent="0.2">
      <c r="A83" s="51" t="s">
        <v>70</v>
      </c>
      <c r="B83" s="175" t="s">
        <v>71</v>
      </c>
      <c r="C83" s="218"/>
      <c r="D83" s="7"/>
      <c r="E83" s="7"/>
      <c r="F83" s="219"/>
      <c r="G83" s="195"/>
      <c r="H83" s="7"/>
      <c r="I83" s="7"/>
      <c r="J83" s="7">
        <f>36*2</f>
        <v>72</v>
      </c>
      <c r="K83" s="7"/>
      <c r="L83" s="7">
        <f>36*2</f>
        <v>72</v>
      </c>
      <c r="M83" s="366" t="s">
        <v>302</v>
      </c>
      <c r="N83" s="367"/>
      <c r="O83" s="7"/>
      <c r="P83" s="6"/>
      <c r="Q83" s="47"/>
      <c r="R83" s="47"/>
      <c r="S83" s="6"/>
      <c r="T83" s="6"/>
      <c r="U83" s="6"/>
      <c r="V83" s="6"/>
      <c r="W83" s="6"/>
      <c r="X83" s="6"/>
      <c r="Y83" s="6"/>
      <c r="Z83" s="6"/>
      <c r="AA83" s="6"/>
      <c r="AB83" s="6">
        <f>L83</f>
        <v>72</v>
      </c>
      <c r="AC83" s="6"/>
      <c r="BB83" s="13"/>
      <c r="BC83" s="13"/>
    </row>
    <row r="84" spans="1:79" x14ac:dyDescent="0.2">
      <c r="A84" s="85" t="s">
        <v>21</v>
      </c>
      <c r="B84" s="180" t="s">
        <v>22</v>
      </c>
      <c r="C84" s="220">
        <f t="shared" ref="C84:F84" si="56">C85+C86+C87</f>
        <v>0</v>
      </c>
      <c r="D84" s="86">
        <f t="shared" si="56"/>
        <v>0</v>
      </c>
      <c r="E84" s="86">
        <f t="shared" si="56"/>
        <v>0</v>
      </c>
      <c r="F84" s="221">
        <f t="shared" si="56"/>
        <v>0</v>
      </c>
      <c r="G84" s="200"/>
      <c r="H84" s="86"/>
      <c r="I84" s="86"/>
      <c r="J84" s="87">
        <f>J85+J86+J87</f>
        <v>120</v>
      </c>
      <c r="K84" s="87">
        <f t="shared" ref="K84:AC84" si="57">K85+K86+K87</f>
        <v>6</v>
      </c>
      <c r="L84" s="87">
        <f t="shared" si="57"/>
        <v>108</v>
      </c>
      <c r="M84" s="87">
        <f t="shared" si="57"/>
        <v>48</v>
      </c>
      <c r="N84" s="87">
        <f t="shared" si="57"/>
        <v>60</v>
      </c>
      <c r="O84" s="87">
        <f t="shared" si="57"/>
        <v>6</v>
      </c>
      <c r="P84" s="87">
        <f t="shared" si="57"/>
        <v>0</v>
      </c>
      <c r="Q84" s="87">
        <f t="shared" si="57"/>
        <v>0</v>
      </c>
      <c r="R84" s="87">
        <f t="shared" si="57"/>
        <v>0</v>
      </c>
      <c r="S84" s="87">
        <f t="shared" si="57"/>
        <v>0</v>
      </c>
      <c r="T84" s="87">
        <f t="shared" si="57"/>
        <v>0</v>
      </c>
      <c r="U84" s="87">
        <f t="shared" si="57"/>
        <v>0</v>
      </c>
      <c r="V84" s="87">
        <f t="shared" si="57"/>
        <v>36</v>
      </c>
      <c r="W84" s="87">
        <v>0</v>
      </c>
      <c r="X84" s="87">
        <f t="shared" si="57"/>
        <v>36</v>
      </c>
      <c r="Y84" s="87">
        <v>0</v>
      </c>
      <c r="Z84" s="87">
        <f t="shared" si="57"/>
        <v>36</v>
      </c>
      <c r="AA84" s="87">
        <v>0</v>
      </c>
      <c r="AB84" s="87">
        <f t="shared" si="57"/>
        <v>0</v>
      </c>
      <c r="AC84" s="87">
        <f t="shared" si="57"/>
        <v>0</v>
      </c>
      <c r="BB84" s="13"/>
      <c r="BC84" s="13"/>
    </row>
    <row r="85" spans="1:79" x14ac:dyDescent="0.2">
      <c r="A85" s="133" t="s">
        <v>23</v>
      </c>
      <c r="B85" s="175" t="s">
        <v>337</v>
      </c>
      <c r="C85" s="218"/>
      <c r="D85" s="7"/>
      <c r="E85" s="7"/>
      <c r="F85" s="219"/>
      <c r="G85" s="195"/>
      <c r="H85" s="7">
        <v>3</v>
      </c>
      <c r="I85" s="7"/>
      <c r="J85" s="9">
        <v>40</v>
      </c>
      <c r="K85" s="9">
        <v>2</v>
      </c>
      <c r="L85" s="9">
        <v>36</v>
      </c>
      <c r="M85" s="9">
        <v>16</v>
      </c>
      <c r="N85" s="9">
        <v>20</v>
      </c>
      <c r="O85" s="9">
        <v>2</v>
      </c>
      <c r="P85" s="9"/>
      <c r="Q85" s="9"/>
      <c r="R85" s="9"/>
      <c r="S85" s="9"/>
      <c r="T85" s="9"/>
      <c r="U85" s="9"/>
      <c r="V85" s="9">
        <f>L85</f>
        <v>36</v>
      </c>
      <c r="W85" s="9" t="s">
        <v>240</v>
      </c>
      <c r="X85" s="9"/>
      <c r="Y85" s="9"/>
      <c r="Z85" s="9"/>
      <c r="AA85" s="9"/>
      <c r="AB85" s="9"/>
      <c r="AC85" s="9"/>
      <c r="BB85" s="13"/>
      <c r="BC85" s="13"/>
    </row>
    <row r="86" spans="1:79" x14ac:dyDescent="0.2">
      <c r="A86" s="133" t="s">
        <v>25</v>
      </c>
      <c r="B86" s="181" t="s">
        <v>338</v>
      </c>
      <c r="C86" s="222"/>
      <c r="D86" s="162"/>
      <c r="E86" s="163"/>
      <c r="F86" s="223"/>
      <c r="G86" s="195"/>
      <c r="H86" s="7">
        <v>4</v>
      </c>
      <c r="I86" s="7"/>
      <c r="J86" s="7">
        <v>40</v>
      </c>
      <c r="K86" s="7">
        <v>2</v>
      </c>
      <c r="L86" s="7">
        <v>36</v>
      </c>
      <c r="M86" s="7">
        <v>16</v>
      </c>
      <c r="N86" s="7">
        <v>20</v>
      </c>
      <c r="O86" s="7">
        <v>2</v>
      </c>
      <c r="P86" s="6"/>
      <c r="Q86" s="47"/>
      <c r="R86" s="47"/>
      <c r="S86" s="6"/>
      <c r="T86" s="6"/>
      <c r="U86" s="6"/>
      <c r="V86" s="6"/>
      <c r="W86" s="6"/>
      <c r="X86" s="6">
        <f>L86</f>
        <v>36</v>
      </c>
      <c r="Y86" s="6" t="s">
        <v>240</v>
      </c>
      <c r="Z86" s="6"/>
      <c r="AA86" s="6"/>
      <c r="AB86" s="6"/>
      <c r="AC86" s="6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</row>
    <row r="87" spans="1:79" x14ac:dyDescent="0.2">
      <c r="A87" s="133" t="s">
        <v>248</v>
      </c>
      <c r="B87" s="181" t="s">
        <v>339</v>
      </c>
      <c r="C87" s="222"/>
      <c r="D87" s="162"/>
      <c r="E87" s="163"/>
      <c r="F87" s="223"/>
      <c r="G87" s="195"/>
      <c r="H87" s="7">
        <v>5</v>
      </c>
      <c r="I87" s="7"/>
      <c r="J87" s="7">
        <v>40</v>
      </c>
      <c r="K87" s="7">
        <v>2</v>
      </c>
      <c r="L87" s="7">
        <v>36</v>
      </c>
      <c r="M87" s="7">
        <v>16</v>
      </c>
      <c r="N87" s="7">
        <v>20</v>
      </c>
      <c r="O87" s="7">
        <v>2</v>
      </c>
      <c r="P87" s="47"/>
      <c r="Q87" s="7"/>
      <c r="R87" s="6"/>
      <c r="S87" s="6"/>
      <c r="T87" s="6"/>
      <c r="U87" s="6"/>
      <c r="V87" s="6"/>
      <c r="W87" s="6"/>
      <c r="X87" s="6"/>
      <c r="Y87" s="6"/>
      <c r="Z87" s="6">
        <f>L87</f>
        <v>36</v>
      </c>
      <c r="AA87" s="6" t="s">
        <v>240</v>
      </c>
      <c r="AB87" s="6"/>
      <c r="AC87" s="6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</row>
    <row r="88" spans="1:79" x14ac:dyDescent="0.2">
      <c r="A88" s="246" t="s">
        <v>298</v>
      </c>
      <c r="B88" s="247" t="s">
        <v>299</v>
      </c>
      <c r="C88" s="248"/>
      <c r="D88" s="249"/>
      <c r="E88" s="250"/>
      <c r="F88" s="251"/>
      <c r="G88" s="194"/>
      <c r="H88" s="78"/>
      <c r="I88" s="78"/>
      <c r="J88" s="81">
        <f>J89</f>
        <v>36</v>
      </c>
      <c r="K88" s="78">
        <f t="shared" ref="K88:AC88" si="58">K89</f>
        <v>6</v>
      </c>
      <c r="L88" s="78">
        <f t="shared" si="58"/>
        <v>28</v>
      </c>
      <c r="M88" s="78">
        <f t="shared" si="58"/>
        <v>12</v>
      </c>
      <c r="N88" s="78">
        <f t="shared" si="58"/>
        <v>16</v>
      </c>
      <c r="O88" s="78">
        <f t="shared" si="58"/>
        <v>2</v>
      </c>
      <c r="P88" s="78">
        <f t="shared" si="58"/>
        <v>0</v>
      </c>
      <c r="Q88" s="78">
        <f t="shared" si="58"/>
        <v>0</v>
      </c>
      <c r="R88" s="245">
        <f t="shared" si="58"/>
        <v>0</v>
      </c>
      <c r="S88" s="245">
        <f t="shared" si="58"/>
        <v>0</v>
      </c>
      <c r="T88" s="245">
        <f t="shared" si="58"/>
        <v>0</v>
      </c>
      <c r="U88" s="245">
        <f t="shared" si="58"/>
        <v>0</v>
      </c>
      <c r="V88" s="245">
        <f t="shared" si="58"/>
        <v>0</v>
      </c>
      <c r="W88" s="245">
        <f t="shared" si="58"/>
        <v>0</v>
      </c>
      <c r="X88" s="245">
        <f t="shared" si="58"/>
        <v>0</v>
      </c>
      <c r="Y88" s="245">
        <f t="shared" si="58"/>
        <v>0</v>
      </c>
      <c r="Z88" s="245">
        <f t="shared" si="58"/>
        <v>0</v>
      </c>
      <c r="AA88" s="245">
        <f t="shared" si="58"/>
        <v>0</v>
      </c>
      <c r="AB88" s="245">
        <f t="shared" si="58"/>
        <v>28</v>
      </c>
      <c r="AC88" s="245" t="str">
        <f t="shared" si="58"/>
        <v>зачет</v>
      </c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</row>
    <row r="89" spans="1:79" ht="12.75" thickBot="1" x14ac:dyDescent="0.25">
      <c r="A89" s="133" t="s">
        <v>300</v>
      </c>
      <c r="B89" s="182" t="s">
        <v>301</v>
      </c>
      <c r="C89" s="224"/>
      <c r="D89" s="225"/>
      <c r="E89" s="225"/>
      <c r="F89" s="226"/>
      <c r="G89" s="195"/>
      <c r="H89" s="7">
        <v>6</v>
      </c>
      <c r="I89" s="7"/>
      <c r="J89" s="9">
        <f>K89+L89+O89+P89+Q89</f>
        <v>36</v>
      </c>
      <c r="K89" s="9">
        <v>6</v>
      </c>
      <c r="L89" s="9">
        <f>M89+N89</f>
        <v>28</v>
      </c>
      <c r="M89" s="9">
        <v>12</v>
      </c>
      <c r="N89" s="9">
        <v>16</v>
      </c>
      <c r="O89" s="9">
        <v>2</v>
      </c>
      <c r="P89" s="6"/>
      <c r="Q89" s="47"/>
      <c r="R89" s="47"/>
      <c r="S89" s="6"/>
      <c r="T89" s="6"/>
      <c r="U89" s="6"/>
      <c r="V89" s="6"/>
      <c r="W89" s="6"/>
      <c r="X89" s="6"/>
      <c r="Y89" s="6"/>
      <c r="Z89" s="6"/>
      <c r="AA89" s="6"/>
      <c r="AB89" s="12">
        <f>L89</f>
        <v>28</v>
      </c>
      <c r="AC89" s="6" t="s">
        <v>240</v>
      </c>
      <c r="BB89" s="13"/>
      <c r="BC89" s="13"/>
    </row>
    <row r="90" spans="1:79" x14ac:dyDescent="0.2">
      <c r="AB90" s="17"/>
      <c r="AC90" s="17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</row>
    <row r="91" spans="1:79" x14ac:dyDescent="0.2">
      <c r="R91" s="8"/>
      <c r="S91" s="8"/>
      <c r="T91" s="8"/>
      <c r="U91" s="8"/>
      <c r="V91" s="8"/>
      <c r="AB91" s="17"/>
      <c r="AC91" s="17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</row>
    <row r="92" spans="1:79" x14ac:dyDescent="0.2">
      <c r="R92" s="8"/>
      <c r="S92" s="8"/>
      <c r="T92" s="8"/>
      <c r="U92" s="8"/>
      <c r="V92" s="8"/>
      <c r="AB92" s="17"/>
      <c r="AC92" s="17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</row>
    <row r="93" spans="1:79" x14ac:dyDescent="0.2">
      <c r="R93" s="8"/>
      <c r="S93" s="8"/>
      <c r="T93" s="8"/>
      <c r="U93" s="8"/>
      <c r="V93" s="8"/>
      <c r="AB93" s="17"/>
      <c r="AC93" s="17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</row>
    <row r="94" spans="1:79" x14ac:dyDescent="0.2">
      <c r="AB94" s="17"/>
      <c r="AC94" s="17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</row>
    <row r="95" spans="1:79" x14ac:dyDescent="0.2">
      <c r="AB95" s="17"/>
      <c r="AC95" s="17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A95" s="13"/>
    </row>
    <row r="96" spans="1:79" x14ac:dyDescent="0.2">
      <c r="AB96" s="17"/>
      <c r="AC96" s="17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A96" s="13"/>
    </row>
    <row r="97" spans="28:79" x14ac:dyDescent="0.2">
      <c r="AB97" s="17"/>
      <c r="AC97" s="17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</row>
    <row r="98" spans="28:79" x14ac:dyDescent="0.2">
      <c r="AB98" s="17"/>
      <c r="AC98" s="17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A98" s="13"/>
    </row>
    <row r="99" spans="28:79" x14ac:dyDescent="0.2">
      <c r="AB99" s="17"/>
      <c r="AC99" s="17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A99" s="13"/>
    </row>
    <row r="100" spans="28:79" x14ac:dyDescent="0.2">
      <c r="AB100" s="17"/>
      <c r="AC100" s="17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</row>
    <row r="101" spans="28:79" x14ac:dyDescent="0.2">
      <c r="AB101" s="17"/>
      <c r="AC101" s="17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</row>
    <row r="102" spans="28:79" x14ac:dyDescent="0.2">
      <c r="AB102" s="17"/>
      <c r="AC102" s="17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</row>
    <row r="103" spans="28:79" x14ac:dyDescent="0.2">
      <c r="AB103" s="17"/>
      <c r="AC103" s="17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</row>
    <row r="104" spans="28:79" x14ac:dyDescent="0.2">
      <c r="AB104" s="17"/>
      <c r="AC104" s="17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</row>
    <row r="105" spans="28:79" x14ac:dyDescent="0.2">
      <c r="AB105" s="17"/>
      <c r="AC105" s="17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</row>
    <row r="106" spans="28:79" x14ac:dyDescent="0.2">
      <c r="AB106" s="17"/>
      <c r="AC106" s="17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</row>
    <row r="107" spans="28:79" x14ac:dyDescent="0.2">
      <c r="AB107" s="17"/>
      <c r="AC107" s="17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</row>
    <row r="108" spans="28:79" x14ac:dyDescent="0.2">
      <c r="AB108" s="17"/>
      <c r="AC108" s="17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</row>
    <row r="109" spans="28:79" x14ac:dyDescent="0.2">
      <c r="AB109" s="17"/>
      <c r="AC109" s="17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</row>
    <row r="110" spans="28:79" x14ac:dyDescent="0.2">
      <c r="AB110" s="17"/>
      <c r="AC110" s="17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</row>
    <row r="111" spans="28:79" x14ac:dyDescent="0.2">
      <c r="AB111" s="17"/>
      <c r="AC111" s="17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</row>
    <row r="112" spans="28:79" x14ac:dyDescent="0.2">
      <c r="AB112" s="17"/>
      <c r="AC112" s="17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</row>
    <row r="113" spans="28:79" x14ac:dyDescent="0.2">
      <c r="AB113" s="17"/>
      <c r="AC113" s="17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</row>
    <row r="114" spans="28:79" x14ac:dyDescent="0.2">
      <c r="AB114" s="17"/>
      <c r="AC114" s="17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</row>
    <row r="115" spans="28:79" x14ac:dyDescent="0.2">
      <c r="AB115" s="17"/>
      <c r="AC115" s="17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</row>
    <row r="116" spans="28:79" x14ac:dyDescent="0.2">
      <c r="AB116" s="17"/>
      <c r="AC116" s="17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</row>
    <row r="117" spans="28:79" x14ac:dyDescent="0.2">
      <c r="AB117" s="17"/>
      <c r="AC117" s="17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</row>
    <row r="118" spans="28:79" x14ac:dyDescent="0.2">
      <c r="AB118" s="17"/>
      <c r="AC118" s="17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</row>
    <row r="119" spans="28:79" x14ac:dyDescent="0.2">
      <c r="AB119" s="17"/>
      <c r="AC119" s="17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</row>
    <row r="120" spans="28:79" x14ac:dyDescent="0.2">
      <c r="AB120" s="17"/>
      <c r="AC120" s="17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</row>
    <row r="121" spans="28:79" x14ac:dyDescent="0.2">
      <c r="AB121" s="17"/>
      <c r="AC121" s="17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</row>
    <row r="122" spans="28:79" x14ac:dyDescent="0.2">
      <c r="AB122" s="17"/>
      <c r="AC122" s="17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</row>
    <row r="123" spans="28:79" x14ac:dyDescent="0.2">
      <c r="AB123" s="17"/>
      <c r="AC123" s="17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</row>
    <row r="124" spans="28:79" x14ac:dyDescent="0.2">
      <c r="AB124" s="17"/>
      <c r="AC124" s="17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</row>
    <row r="125" spans="28:79" x14ac:dyDescent="0.2">
      <c r="AB125" s="17"/>
      <c r="AC125" s="17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</row>
    <row r="126" spans="28:79" x14ac:dyDescent="0.2">
      <c r="AB126" s="17"/>
      <c r="AC126" s="17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</row>
    <row r="127" spans="28:79" x14ac:dyDescent="0.2">
      <c r="AB127" s="17"/>
      <c r="AC127" s="17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</row>
    <row r="128" spans="28:79" x14ac:dyDescent="0.2">
      <c r="AB128" s="17"/>
      <c r="AC128" s="17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</row>
    <row r="129" spans="28:79" x14ac:dyDescent="0.2">
      <c r="AB129" s="17"/>
      <c r="AC129" s="17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</row>
    <row r="130" spans="28:79" x14ac:dyDescent="0.2">
      <c r="AB130" s="17"/>
      <c r="AC130" s="17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</row>
    <row r="131" spans="28:79" x14ac:dyDescent="0.2">
      <c r="AB131" s="17"/>
      <c r="AC131" s="17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</row>
    <row r="132" spans="28:79" x14ac:dyDescent="0.2">
      <c r="AB132" s="17"/>
      <c r="AC132" s="17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</row>
    <row r="133" spans="28:79" x14ac:dyDescent="0.2">
      <c r="AB133" s="17"/>
      <c r="AC133" s="17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</row>
    <row r="134" spans="28:79" x14ac:dyDescent="0.2">
      <c r="AB134" s="17"/>
      <c r="AC134" s="17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</row>
    <row r="135" spans="28:79" x14ac:dyDescent="0.2">
      <c r="AB135" s="17"/>
      <c r="AC135" s="17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</row>
    <row r="136" spans="28:79" x14ac:dyDescent="0.2">
      <c r="AB136" s="17"/>
      <c r="AC136" s="17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</row>
    <row r="137" spans="28:79" x14ac:dyDescent="0.2">
      <c r="AB137" s="17"/>
      <c r="AC137" s="17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</row>
    <row r="138" spans="28:79" x14ac:dyDescent="0.2">
      <c r="AB138" s="17"/>
      <c r="AC138" s="17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</row>
    <row r="139" spans="28:79" x14ac:dyDescent="0.2">
      <c r="AB139" s="17"/>
      <c r="AC139" s="17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</row>
    <row r="140" spans="28:79" x14ac:dyDescent="0.2">
      <c r="AB140" s="17"/>
      <c r="AC140" s="17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</row>
    <row r="141" spans="28:79" x14ac:dyDescent="0.2">
      <c r="AB141" s="17"/>
      <c r="AC141" s="17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  <c r="BN141" s="13"/>
      <c r="BO141" s="13"/>
      <c r="BP141" s="13"/>
      <c r="BQ141" s="13"/>
      <c r="BR141" s="13"/>
      <c r="BS141" s="13"/>
      <c r="BT141" s="13"/>
      <c r="BU141" s="13"/>
      <c r="BV141" s="13"/>
      <c r="BW141" s="13"/>
      <c r="BX141" s="13"/>
      <c r="BY141" s="13"/>
      <c r="BZ141" s="13"/>
      <c r="CA141" s="13"/>
    </row>
    <row r="142" spans="28:79" x14ac:dyDescent="0.2">
      <c r="AB142" s="17"/>
      <c r="AC142" s="17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  <c r="BN142" s="13"/>
      <c r="BO142" s="13"/>
      <c r="BP142" s="13"/>
      <c r="BQ142" s="13"/>
      <c r="BR142" s="13"/>
      <c r="BS142" s="13"/>
      <c r="BT142" s="13"/>
      <c r="BU142" s="13"/>
      <c r="BV142" s="13"/>
      <c r="BW142" s="13"/>
      <c r="BX142" s="13"/>
      <c r="BY142" s="13"/>
      <c r="BZ142" s="13"/>
      <c r="CA142" s="13"/>
    </row>
    <row r="143" spans="28:79" x14ac:dyDescent="0.2">
      <c r="AB143" s="17"/>
      <c r="AC143" s="17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</row>
    <row r="144" spans="28:79" x14ac:dyDescent="0.2">
      <c r="AB144" s="17"/>
      <c r="AC144" s="17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  <c r="BW144" s="13"/>
      <c r="BX144" s="13"/>
      <c r="BY144" s="13"/>
      <c r="BZ144" s="13"/>
      <c r="CA144" s="13"/>
    </row>
    <row r="145" spans="28:79" x14ac:dyDescent="0.2">
      <c r="AB145" s="17"/>
      <c r="AC145" s="17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  <c r="BW145" s="13"/>
      <c r="BX145" s="13"/>
      <c r="BY145" s="13"/>
      <c r="BZ145" s="13"/>
      <c r="CA145" s="13"/>
    </row>
    <row r="146" spans="28:79" x14ac:dyDescent="0.2">
      <c r="AB146" s="17"/>
      <c r="AC146" s="17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  <c r="BN146" s="13"/>
      <c r="BO146" s="13"/>
      <c r="BP146" s="13"/>
      <c r="BQ146" s="13"/>
      <c r="BR146" s="13"/>
      <c r="BS146" s="13"/>
      <c r="BT146" s="13"/>
      <c r="BU146" s="13"/>
      <c r="BV146" s="13"/>
      <c r="BW146" s="13"/>
      <c r="BX146" s="13"/>
      <c r="BY146" s="13"/>
      <c r="BZ146" s="13"/>
      <c r="CA146" s="13"/>
    </row>
    <row r="147" spans="28:79" x14ac:dyDescent="0.2">
      <c r="AB147" s="17"/>
      <c r="AC147" s="17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  <c r="BN147" s="13"/>
      <c r="BO147" s="13"/>
      <c r="BP147" s="13"/>
      <c r="BQ147" s="13"/>
      <c r="BR147" s="13"/>
      <c r="BS147" s="13"/>
      <c r="BT147" s="13"/>
      <c r="BU147" s="13"/>
      <c r="BV147" s="13"/>
      <c r="BW147" s="13"/>
      <c r="BX147" s="13"/>
      <c r="BY147" s="13"/>
      <c r="BZ147" s="13"/>
      <c r="CA147" s="13"/>
    </row>
    <row r="148" spans="28:79" x14ac:dyDescent="0.2">
      <c r="AB148" s="17"/>
      <c r="AC148" s="17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</row>
    <row r="149" spans="28:79" x14ac:dyDescent="0.2">
      <c r="AB149" s="17"/>
      <c r="AC149" s="17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</row>
    <row r="150" spans="28:79" x14ac:dyDescent="0.2">
      <c r="AB150" s="17"/>
      <c r="AC150" s="17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</row>
    <row r="151" spans="28:79" x14ac:dyDescent="0.2">
      <c r="AB151" s="17"/>
      <c r="AC151" s="17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</row>
    <row r="152" spans="28:79" x14ac:dyDescent="0.2">
      <c r="AB152" s="17"/>
      <c r="AC152" s="17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</row>
    <row r="153" spans="28:79" x14ac:dyDescent="0.2">
      <c r="AB153" s="17"/>
      <c r="AC153" s="17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</row>
    <row r="154" spans="28:79" x14ac:dyDescent="0.2">
      <c r="AB154" s="17"/>
      <c r="AC154" s="17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</row>
    <row r="155" spans="28:79" x14ac:dyDescent="0.2">
      <c r="AB155" s="17"/>
      <c r="AC155" s="17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  <c r="BN155" s="13"/>
      <c r="BO155" s="13"/>
      <c r="BP155" s="13"/>
      <c r="BQ155" s="13"/>
      <c r="BR155" s="13"/>
      <c r="BS155" s="13"/>
      <c r="BT155" s="13"/>
      <c r="BU155" s="13"/>
      <c r="BV155" s="13"/>
      <c r="BW155" s="13"/>
      <c r="BX155" s="13"/>
      <c r="BY155" s="13"/>
      <c r="BZ155" s="13"/>
      <c r="CA155" s="13"/>
    </row>
    <row r="156" spans="28:79" x14ac:dyDescent="0.2">
      <c r="AB156" s="17"/>
      <c r="AC156" s="17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  <c r="BN156" s="13"/>
      <c r="BO156" s="13"/>
      <c r="BP156" s="13"/>
      <c r="BQ156" s="13"/>
      <c r="BR156" s="13"/>
      <c r="BS156" s="13"/>
      <c r="BT156" s="13"/>
      <c r="BU156" s="13"/>
      <c r="BV156" s="13"/>
      <c r="BW156" s="13"/>
      <c r="BX156" s="13"/>
      <c r="BY156" s="13"/>
      <c r="BZ156" s="13"/>
      <c r="CA156" s="13"/>
    </row>
    <row r="157" spans="28:79" x14ac:dyDescent="0.2">
      <c r="AB157" s="17"/>
      <c r="AC157" s="17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  <c r="BN157" s="13"/>
      <c r="BO157" s="13"/>
      <c r="BP157" s="13"/>
      <c r="BQ157" s="13"/>
      <c r="BR157" s="13"/>
      <c r="BS157" s="13"/>
      <c r="BT157" s="13"/>
      <c r="BU157" s="13"/>
      <c r="BV157" s="13"/>
      <c r="BW157" s="13"/>
      <c r="BX157" s="13"/>
      <c r="BY157" s="13"/>
      <c r="BZ157" s="13"/>
      <c r="CA157" s="13"/>
    </row>
    <row r="158" spans="28:79" x14ac:dyDescent="0.2">
      <c r="AB158" s="17"/>
      <c r="AC158" s="17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  <c r="BN158" s="13"/>
      <c r="BO158" s="13"/>
      <c r="BP158" s="13"/>
      <c r="BQ158" s="13"/>
      <c r="BR158" s="13"/>
      <c r="BS158" s="13"/>
      <c r="BT158" s="13"/>
      <c r="BU158" s="13"/>
      <c r="BV158" s="13"/>
      <c r="BW158" s="13"/>
      <c r="BX158" s="13"/>
      <c r="BY158" s="13"/>
      <c r="BZ158" s="13"/>
      <c r="CA158" s="13"/>
    </row>
    <row r="159" spans="28:79" x14ac:dyDescent="0.2">
      <c r="AB159" s="17"/>
      <c r="AC159" s="17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  <c r="BN159" s="13"/>
      <c r="BO159" s="13"/>
      <c r="BP159" s="13"/>
      <c r="BQ159" s="13"/>
      <c r="BR159" s="13"/>
      <c r="BS159" s="13"/>
      <c r="BT159" s="13"/>
      <c r="BU159" s="13"/>
      <c r="BV159" s="13"/>
      <c r="BW159" s="13"/>
      <c r="BX159" s="13"/>
      <c r="BY159" s="13"/>
      <c r="BZ159" s="13"/>
      <c r="CA159" s="13"/>
    </row>
    <row r="160" spans="28:79" x14ac:dyDescent="0.2">
      <c r="AB160" s="17"/>
      <c r="AC160" s="17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  <c r="BN160" s="13"/>
      <c r="BO160" s="13"/>
      <c r="BP160" s="13"/>
      <c r="BQ160" s="13"/>
      <c r="BR160" s="13"/>
      <c r="BS160" s="13"/>
      <c r="BT160" s="13"/>
      <c r="BU160" s="13"/>
      <c r="BV160" s="13"/>
      <c r="BW160" s="13"/>
      <c r="BX160" s="13"/>
      <c r="BY160" s="13"/>
      <c r="BZ160" s="13"/>
      <c r="CA160" s="13"/>
    </row>
    <row r="161" spans="28:79" x14ac:dyDescent="0.2">
      <c r="AB161" s="17"/>
      <c r="AC161" s="17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  <c r="BN161" s="13"/>
      <c r="BO161" s="13"/>
      <c r="BP161" s="13"/>
      <c r="BQ161" s="13"/>
      <c r="BR161" s="13"/>
      <c r="BS161" s="13"/>
      <c r="BT161" s="13"/>
      <c r="BU161" s="13"/>
      <c r="BV161" s="13"/>
      <c r="BW161" s="13"/>
      <c r="BX161" s="13"/>
      <c r="BY161" s="13"/>
      <c r="BZ161" s="13"/>
      <c r="CA161" s="13"/>
    </row>
    <row r="162" spans="28:79" x14ac:dyDescent="0.2">
      <c r="AB162" s="17"/>
      <c r="AC162" s="17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  <c r="BN162" s="13"/>
      <c r="BO162" s="13"/>
      <c r="BP162" s="13"/>
      <c r="BQ162" s="13"/>
      <c r="BR162" s="13"/>
      <c r="BS162" s="13"/>
      <c r="BT162" s="13"/>
      <c r="BU162" s="13"/>
      <c r="BV162" s="13"/>
      <c r="BW162" s="13"/>
      <c r="BX162" s="13"/>
      <c r="BY162" s="13"/>
      <c r="BZ162" s="13"/>
      <c r="CA162" s="13"/>
    </row>
    <row r="163" spans="28:79" x14ac:dyDescent="0.2">
      <c r="AB163" s="17"/>
      <c r="AC163" s="17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  <c r="BN163" s="13"/>
      <c r="BO163" s="13"/>
      <c r="BP163" s="13"/>
      <c r="BQ163" s="13"/>
      <c r="BR163" s="13"/>
      <c r="BS163" s="13"/>
      <c r="BT163" s="13"/>
      <c r="BU163" s="13"/>
      <c r="BV163" s="13"/>
      <c r="BW163" s="13"/>
      <c r="BX163" s="13"/>
      <c r="BY163" s="13"/>
      <c r="BZ163" s="13"/>
      <c r="CA163" s="13"/>
    </row>
    <row r="164" spans="28:79" x14ac:dyDescent="0.2">
      <c r="AB164" s="17"/>
      <c r="AC164" s="17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  <c r="BN164" s="13"/>
      <c r="BO164" s="13"/>
      <c r="BP164" s="13"/>
      <c r="BQ164" s="13"/>
      <c r="BR164" s="13"/>
      <c r="BS164" s="13"/>
      <c r="BT164" s="13"/>
      <c r="BU164" s="13"/>
      <c r="BV164" s="13"/>
      <c r="BW164" s="13"/>
      <c r="BX164" s="13"/>
      <c r="BY164" s="13"/>
      <c r="BZ164" s="13"/>
      <c r="CA164" s="13"/>
    </row>
    <row r="165" spans="28:79" x14ac:dyDescent="0.2">
      <c r="AB165" s="17"/>
      <c r="AC165" s="17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  <c r="BN165" s="13"/>
      <c r="BO165" s="13"/>
      <c r="BP165" s="13"/>
      <c r="BQ165" s="13"/>
      <c r="BR165" s="13"/>
      <c r="BS165" s="13"/>
      <c r="BT165" s="13"/>
      <c r="BU165" s="13"/>
      <c r="BV165" s="13"/>
      <c r="BW165" s="13"/>
      <c r="BX165" s="13"/>
      <c r="BY165" s="13"/>
      <c r="BZ165" s="13"/>
      <c r="CA165" s="13"/>
    </row>
    <row r="166" spans="28:79" x14ac:dyDescent="0.2">
      <c r="AB166" s="17"/>
      <c r="AC166" s="17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  <c r="BN166" s="13"/>
      <c r="BO166" s="13"/>
      <c r="BP166" s="13"/>
      <c r="BQ166" s="13"/>
      <c r="BR166" s="13"/>
      <c r="BS166" s="13"/>
      <c r="BT166" s="13"/>
      <c r="BU166" s="13"/>
      <c r="BV166" s="13"/>
      <c r="BW166" s="13"/>
      <c r="BX166" s="13"/>
      <c r="BY166" s="13"/>
      <c r="BZ166" s="13"/>
      <c r="CA166" s="13"/>
    </row>
    <row r="167" spans="28:79" x14ac:dyDescent="0.2">
      <c r="AB167" s="17"/>
      <c r="AC167" s="17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  <c r="BN167" s="13"/>
      <c r="BO167" s="13"/>
      <c r="BP167" s="13"/>
      <c r="BQ167" s="13"/>
      <c r="BR167" s="13"/>
      <c r="BS167" s="13"/>
      <c r="BT167" s="13"/>
      <c r="BU167" s="13"/>
      <c r="BV167" s="13"/>
      <c r="BW167" s="13"/>
      <c r="BX167" s="13"/>
      <c r="BY167" s="13"/>
      <c r="BZ167" s="13"/>
      <c r="CA167" s="13"/>
    </row>
    <row r="168" spans="28:79" x14ac:dyDescent="0.2">
      <c r="AB168" s="17"/>
      <c r="AC168" s="17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  <c r="BN168" s="13"/>
      <c r="BO168" s="13"/>
      <c r="BP168" s="13"/>
      <c r="BQ168" s="13"/>
      <c r="BR168" s="13"/>
      <c r="BS168" s="13"/>
      <c r="BT168" s="13"/>
      <c r="BU168" s="13"/>
      <c r="BV168" s="13"/>
      <c r="BW168" s="13"/>
      <c r="BX168" s="13"/>
      <c r="BY168" s="13"/>
      <c r="BZ168" s="13"/>
      <c r="CA168" s="13"/>
    </row>
    <row r="169" spans="28:79" x14ac:dyDescent="0.2">
      <c r="AB169" s="17"/>
      <c r="AC169" s="17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  <c r="BN169" s="13"/>
      <c r="BO169" s="13"/>
      <c r="BP169" s="13"/>
      <c r="BQ169" s="13"/>
      <c r="BR169" s="13"/>
      <c r="BS169" s="13"/>
      <c r="BT169" s="13"/>
      <c r="BU169" s="13"/>
      <c r="BV169" s="13"/>
      <c r="BW169" s="13"/>
      <c r="BX169" s="13"/>
      <c r="BY169" s="13"/>
      <c r="BZ169" s="13"/>
      <c r="CA169" s="13"/>
    </row>
    <row r="170" spans="28:79" x14ac:dyDescent="0.2">
      <c r="AB170" s="17"/>
      <c r="AC170" s="17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  <c r="BN170" s="13"/>
      <c r="BO170" s="13"/>
      <c r="BP170" s="13"/>
      <c r="BQ170" s="13"/>
      <c r="BR170" s="13"/>
      <c r="BS170" s="13"/>
      <c r="BT170" s="13"/>
      <c r="BU170" s="13"/>
      <c r="BV170" s="13"/>
      <c r="BW170" s="13"/>
      <c r="BX170" s="13"/>
      <c r="BY170" s="13"/>
      <c r="BZ170" s="13"/>
      <c r="CA170" s="13"/>
    </row>
  </sheetData>
  <mergeCells count="45">
    <mergeCell ref="A1:A6"/>
    <mergeCell ref="B1:B6"/>
    <mergeCell ref="G1:I2"/>
    <mergeCell ref="K1:Q2"/>
    <mergeCell ref="G3:G6"/>
    <mergeCell ref="H3:H6"/>
    <mergeCell ref="I3:I6"/>
    <mergeCell ref="K3:K6"/>
    <mergeCell ref="J1:J6"/>
    <mergeCell ref="P4:P6"/>
    <mergeCell ref="Q4:Q6"/>
    <mergeCell ref="L3:Q3"/>
    <mergeCell ref="L5:L6"/>
    <mergeCell ref="M5:N5"/>
    <mergeCell ref="O5:O6"/>
    <mergeCell ref="L4:O4"/>
    <mergeCell ref="C1:D4"/>
    <mergeCell ref="E1:F4"/>
    <mergeCell ref="C5:C6"/>
    <mergeCell ref="D5:D6"/>
    <mergeCell ref="E5:E6"/>
    <mergeCell ref="F5:F6"/>
    <mergeCell ref="M65:N65"/>
    <mergeCell ref="M66:N66"/>
    <mergeCell ref="R1:U3"/>
    <mergeCell ref="V1:Y3"/>
    <mergeCell ref="V4:W5"/>
    <mergeCell ref="X4:Y5"/>
    <mergeCell ref="Z1:AC3"/>
    <mergeCell ref="Z4:AA5"/>
    <mergeCell ref="AB4:AC5"/>
    <mergeCell ref="R4:S5"/>
    <mergeCell ref="T4:U5"/>
    <mergeCell ref="M83:N83"/>
    <mergeCell ref="M78:N78"/>
    <mergeCell ref="M79:N79"/>
    <mergeCell ref="M80:N80"/>
    <mergeCell ref="M81:N81"/>
    <mergeCell ref="M82:N82"/>
    <mergeCell ref="V78:W78"/>
    <mergeCell ref="V79:W79"/>
    <mergeCell ref="X73:Y73"/>
    <mergeCell ref="M69:N69"/>
    <mergeCell ref="M70:N70"/>
    <mergeCell ref="M73:N73"/>
  </mergeCells>
  <printOptions horizontalCentered="1"/>
  <pageMargins left="0.11811023622047245" right="0.11811023622047245" top="0.19685039370078741" bottom="0.15748031496062992" header="0" footer="0"/>
  <pageSetup paperSize="9" scale="57" fitToHeight="3" orientation="landscape" verticalDpi="0" r:id="rId1"/>
  <headerFooter alignWithMargins="0"/>
  <ignoredErrors>
    <ignoredError sqref="J43 L43 J81:L81 AB81" formula="1"/>
    <ignoredError sqref="J8:AC9 D35 F35 C49:F49 J10" unlockedFormula="1"/>
    <ignoredError sqref="O63 O6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График</vt:lpstr>
      <vt:lpstr>План</vt:lpstr>
      <vt:lpstr>Титул!Область_печати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Усенок</dc:creator>
  <cp:lastModifiedBy>Нач. УО С.С. Усенок</cp:lastModifiedBy>
  <cp:lastPrinted>2021-11-30T14:42:06Z</cp:lastPrinted>
  <dcterms:created xsi:type="dcterms:W3CDTF">2018-06-23T12:09:18Z</dcterms:created>
  <dcterms:modified xsi:type="dcterms:W3CDTF">2024-07-12T13:00:15Z</dcterms:modified>
</cp:coreProperties>
</file>